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รวบรวม แผนงาน-เงิน\"/>
    </mc:Choice>
  </mc:AlternateContent>
  <xr:revisionPtr revIDLastSave="0" documentId="13_ncr:1_{9AD3519E-2FBB-4928-90C9-EF29A61B741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2.1 แผนเงินกรมปี 67 " sheetId="2" state="hidden" r:id="rId1"/>
    <sheet name="แผนงาน-เงิน" sheetId="6" r:id="rId2"/>
  </sheets>
  <definedNames>
    <definedName name="_xlnm.Print_Area" localSheetId="0">'2.1 แผนเงินกรมปี 67 '!$A$1:$P$343</definedName>
    <definedName name="_xlnm.Print_Area" localSheetId="1">'แผนงาน-เงิน'!$A$1:$S$599</definedName>
    <definedName name="_xlnm.Print_Titles" localSheetId="0">'2.1 แผนเงินกรมปี 67 '!$4:$7</definedName>
    <definedName name="_xlnm.Print_Titles" localSheetId="1">'แผนงาน-เงิน'!$5:$8</definedName>
  </definedNames>
  <calcPr calcId="181029"/>
</workbook>
</file>

<file path=xl/calcChain.xml><?xml version="1.0" encoding="utf-8"?>
<calcChain xmlns="http://schemas.openxmlformats.org/spreadsheetml/2006/main">
  <c r="E428" i="6" l="1"/>
  <c r="E416" i="6"/>
  <c r="E414" i="6" s="1"/>
  <c r="E403" i="6" s="1"/>
  <c r="E376" i="6"/>
  <c r="E375" i="6" s="1"/>
  <c r="E360" i="6"/>
  <c r="E356" i="6"/>
  <c r="E350" i="6"/>
  <c r="E347" i="6"/>
  <c r="E340" i="6"/>
  <c r="E337" i="6"/>
  <c r="E321" i="6"/>
  <c r="E287" i="6"/>
  <c r="E283" i="6"/>
  <c r="E278" i="6"/>
  <c r="E269" i="6"/>
  <c r="E264" i="6"/>
  <c r="E258" i="6" s="1"/>
  <c r="E221" i="6"/>
  <c r="E211" i="6"/>
  <c r="E196" i="6"/>
  <c r="E187" i="6"/>
  <c r="E177" i="6"/>
  <c r="E167" i="6"/>
  <c r="E152" i="6"/>
  <c r="E144" i="6"/>
  <c r="E135" i="6"/>
  <c r="E115" i="6"/>
  <c r="E105" i="6"/>
  <c r="E99" i="6"/>
  <c r="E94" i="6"/>
  <c r="E89" i="6"/>
  <c r="E84" i="6"/>
  <c r="E81" i="6"/>
  <c r="E76" i="6"/>
  <c r="E73" i="6"/>
  <c r="E71" i="6"/>
  <c r="E66" i="6"/>
  <c r="E61" i="6"/>
  <c r="E56" i="6"/>
  <c r="E48" i="6"/>
  <c r="E44" i="6"/>
  <c r="E35" i="6"/>
  <c r="D16" i="6"/>
  <c r="E16" i="6"/>
  <c r="E333" i="6" l="1"/>
  <c r="E277" i="6"/>
  <c r="E183" i="6"/>
  <c r="E124" i="6"/>
  <c r="E88" i="6"/>
  <c r="E86" i="6" s="1"/>
  <c r="E78" i="6"/>
  <c r="E53" i="6"/>
  <c r="D61" i="6" l="1"/>
  <c r="D56" i="6"/>
  <c r="E41" i="6"/>
  <c r="E240" i="6"/>
  <c r="E239" i="6"/>
  <c r="E238" i="6"/>
  <c r="E237" i="6"/>
  <c r="E236" i="6"/>
  <c r="E235" i="6"/>
  <c r="E234" i="6"/>
  <c r="E11" i="6"/>
  <c r="E315" i="6"/>
  <c r="E314" i="6"/>
  <c r="E313" i="6"/>
  <c r="E312" i="6"/>
  <c r="E311" i="6"/>
  <c r="E310" i="6"/>
  <c r="E309" i="6"/>
  <c r="E249" i="6"/>
  <c r="E248" i="6"/>
  <c r="E247" i="6"/>
  <c r="E246" i="6"/>
  <c r="E245" i="6"/>
  <c r="E244" i="6"/>
  <c r="E243" i="6"/>
  <c r="E307" i="6" l="1"/>
  <c r="E304" i="6" s="1"/>
  <c r="E232" i="6"/>
  <c r="E241" i="6"/>
  <c r="E229" i="6" l="1"/>
  <c r="C226" i="2" l="1"/>
  <c r="C213" i="2"/>
  <c r="C204" i="2"/>
  <c r="C185" i="2"/>
  <c r="C163" i="2"/>
  <c r="C29" i="2"/>
  <c r="C8" i="2"/>
</calcChain>
</file>

<file path=xl/sharedStrings.xml><?xml version="1.0" encoding="utf-8"?>
<sst xmlns="http://schemas.openxmlformats.org/spreadsheetml/2006/main" count="1187" uniqueCount="543">
  <si>
    <t>หน่วยงาน สำนักงานเกษตรจังหวัดตราด</t>
  </si>
  <si>
    <t>งาน/โครงการ/กิจกรรม/ขั้นตอน</t>
  </si>
  <si>
    <t>ปริมาณงาน (3)</t>
  </si>
  <si>
    <t>แผนการดำเนินการ (6)</t>
  </si>
  <si>
    <t>งบประมาณ</t>
  </si>
  <si>
    <t xml:space="preserve">สถานที่
</t>
  </si>
  <si>
    <t>ไตรมาสที่ 1</t>
  </si>
  <si>
    <t>ไตรมาสที่ 2</t>
  </si>
  <si>
    <t>ไตรมาสที่ 3</t>
  </si>
  <si>
    <t>ไตรมาสที่ 4</t>
  </si>
  <si>
    <t>ผู้รับผิดชอบ</t>
  </si>
  <si>
    <t>ที่</t>
  </si>
  <si>
    <t>(2)</t>
  </si>
  <si>
    <t>หน่วยนับ</t>
  </si>
  <si>
    <t>จำนวน</t>
  </si>
  <si>
    <t>(บาท)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</si>
  <si>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</si>
  <si>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</si>
  <si>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</si>
  <si>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</si>
  <si>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</si>
  <si>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</si>
  <si>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</si>
  <si>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</si>
  <si>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</si>
  <si>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</si>
  <si>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</si>
  <si>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</si>
  <si>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</si>
  <si>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(7)</t>
  </si>
  <si>
    <t>(4)</t>
  </si>
  <si>
    <t>(5)</t>
  </si>
  <si>
    <t>แผนงาน พื้นฐานด้านการสร้างความสามารถในการแข่งขัน</t>
  </si>
  <si>
    <t>ผลผลิต  เกษตรกรได้รับการส่งเสริมและพัฒนาศักยภาพ</t>
  </si>
  <si>
    <t>1. กิจกรรมการพัฒนาเกษตรกร</t>
  </si>
  <si>
    <t>ราย</t>
  </si>
  <si>
    <t xml:space="preserve">      1. ขับเคลื่อนงานอาสาสมัครเกษตร</t>
  </si>
  <si>
    <t xml:space="preserve">          1.1 ประชุมคณะกรรมการบริหารงานอาสาสมัคร</t>
  </si>
  <si>
    <t xml:space="preserve">                เกษตรจังหวัด</t>
  </si>
  <si>
    <t xml:space="preserve">      2. ส่งเสริมและพัฒนากระบวนการปฏิบัติงาน</t>
  </si>
  <si>
    <t>2. กิจกรรมเพิ่มประสิทธิภาพการบริหารจัดการด้าน</t>
  </si>
  <si>
    <t xml:space="preserve">       1. การจัดเวทีตามระบบส่งเสริมการเกษตร</t>
  </si>
  <si>
    <t xml:space="preserve">          1.1 เวทีแลกเปลี่ยนเรียนรู้ระดับอำเภอ </t>
  </si>
  <si>
    <t xml:space="preserve">                (District  Workshop : DW)</t>
  </si>
  <si>
    <t>จังหวัด</t>
  </si>
  <si>
    <t>แผนงาน ยุทธศาสตร์การเกษตรสร้างมูลค่า</t>
  </si>
  <si>
    <t>1. โครงการส่งเสริมการใช้เครื่องจักรกลทางการเกษตร</t>
  </si>
  <si>
    <t xml:space="preserve">    กิจกรรม ส่งเสริมการใช้เครื่องจักรกลการเกษตรทดแทน</t>
  </si>
  <si>
    <t xml:space="preserve">               แรงงานเกษตร</t>
  </si>
  <si>
    <t xml:space="preserve">    1. สร้างช่างเกษตรท้องถิ่นประจำแปลงใหญ่</t>
  </si>
  <si>
    <t xml:space="preserve">        1.1 ช่างเกษตรท้องถิ่นหลักสูตรพื้นฐาน</t>
  </si>
  <si>
    <t xml:space="preserve">         1. ยกระดับการผลิตและคุณภาพผลผลิตสินค้าเกษตร</t>
  </si>
  <si>
    <t xml:space="preserve">             สู่มาตรฐาน GAP</t>
  </si>
  <si>
    <t xml:space="preserve">             1.1 อบรมเกษตรกรเข้าสู่ระบบมาตรฐาน GAP </t>
  </si>
  <si>
    <t xml:space="preserve">                  และศึกษาดูงาน</t>
  </si>
  <si>
    <t xml:space="preserve">             1.2 ติดตามให้คำปรึกษาแนะนำและตรวจประเมิน</t>
  </si>
  <si>
    <t xml:space="preserve">                  แปลงเบื้องต้น</t>
  </si>
  <si>
    <t>แปลง</t>
  </si>
  <si>
    <t>ครั้ง</t>
  </si>
  <si>
    <t>กลุ่ม</t>
  </si>
  <si>
    <t xml:space="preserve">    กิจกรรม ขึ้นทะเบียนและปรับปรุงทะเบียนเกษตรกร</t>
  </si>
  <si>
    <t>แผนงาน ยุทธศาสตร์เสริมสร้างพลังทางสังคม</t>
  </si>
  <si>
    <t>แผนงาน บูรณาการสร้างรายได้จากการท่องเที่ยว</t>
  </si>
  <si>
    <t xml:space="preserve">     </t>
  </si>
  <si>
    <t>หน่วย : บาท</t>
  </si>
  <si>
    <t>รวมงบประมาณ</t>
  </si>
  <si>
    <t>งบรายจ่าย</t>
  </si>
  <si>
    <t>งาน</t>
  </si>
  <si>
    <t>เงิน</t>
  </si>
  <si>
    <t>ครัวเรือน</t>
  </si>
  <si>
    <t>หน่วยงาน</t>
  </si>
  <si>
    <t xml:space="preserve">   การเกษตรและสหกรณ์ </t>
  </si>
  <si>
    <t xml:space="preserve">        (ระบบส่งเสริมการเกษตร)</t>
  </si>
  <si>
    <t xml:space="preserve">    กิจกรรม ระบบส่งเสริมเกษตรแบบแปลงใหญ่</t>
  </si>
  <si>
    <t xml:space="preserve">    1. บริหารจัดการการถ่ายทอดความรู้</t>
  </si>
  <si>
    <t xml:space="preserve">         และภูมิปัญญาท้องถิ่น</t>
  </si>
  <si>
    <t xml:space="preserve">            1.1 จัดอบรมถ่ายทอดเทคโนโลยีการผลิตสินค้าไม้ผล</t>
  </si>
  <si>
    <t xml:space="preserve">                 อัตลักษณ์พื้นถิ่น</t>
  </si>
  <si>
    <t xml:space="preserve">            และเผยแพร่สินค้าไม้ผลอัตลักษณ์คุณภาพดีสู่ผู้บริโภค</t>
  </si>
  <si>
    <t xml:space="preserve">          3. บริหารงานตามยุทธศาสตร์ผลไม้</t>
  </si>
  <si>
    <t xml:space="preserve">              3.2 ติดตามคาดคะเนสถานการณ์ผลไม้ระดับอำเภอ</t>
  </si>
  <si>
    <t xml:space="preserve">              3.3 เพิ่มประสิทธิภาพการจัดทำข้อมูลประมาณการ</t>
  </si>
  <si>
    <t xml:space="preserve">                   ผลผลิตไม้ผล</t>
  </si>
  <si>
    <t xml:space="preserve">          4. บริหารจัดการโครงการ</t>
  </si>
  <si>
    <t xml:space="preserve">             4.1 ติดตาม และประเมินผล</t>
  </si>
  <si>
    <t xml:space="preserve">   ไร่นา</t>
  </si>
  <si>
    <t xml:space="preserve">    1. ปรับปรุงข้อมูลทะเบียนเกษตรกรให้เป็นปัจจุบัน</t>
  </si>
  <si>
    <t xml:space="preserve">     กิจกรรม ส่งเสริมและพัฒนาวิสาหกิจชุมชน</t>
  </si>
  <si>
    <t xml:space="preserve">    3. ส่งเสริมและพัฒนาวิสาหกิจชุมชนต้นแบบ</t>
  </si>
  <si>
    <t>แผนงาน ยุทธศาสตร์เพื่อสนับสนุนด้านการสร้างโอกาสและ</t>
  </si>
  <si>
    <t>1. โครงการส่งเสริมเคหกิจเกษตรในครัวเรือนเกษตรสูงวัย</t>
  </si>
  <si>
    <t xml:space="preserve">    กิจกรรมส่งเสริมเคหกิจเกษตรในครัวเรือนเกษตรสูงวัย</t>
  </si>
  <si>
    <t>1. โครงการส่งเสริมการท่องเที่ยวชุมชน</t>
  </si>
  <si>
    <t>ราย/แปลง</t>
  </si>
  <si>
    <t>ไร่</t>
  </si>
  <si>
    <t>ตัวอย่าง</t>
  </si>
  <si>
    <t>สินค้า</t>
  </si>
  <si>
    <t>จุด</t>
  </si>
  <si>
    <t>แห่ง</t>
  </si>
  <si>
    <t>อำเภอ</t>
  </si>
  <si>
    <t>โรงเรียน</t>
  </si>
  <si>
    <t xml:space="preserve">            - อ.เขาสมิง</t>
  </si>
  <si>
    <t xml:space="preserve">            - อ.แหลมงอบ</t>
  </si>
  <si>
    <t xml:space="preserve">                - จังหวัด</t>
  </si>
  <si>
    <t xml:space="preserve">                - อ.เขาสมิง</t>
  </si>
  <si>
    <t xml:space="preserve">                         - อ.คลองใหญ่</t>
  </si>
  <si>
    <t xml:space="preserve">            - จังหวัด</t>
  </si>
  <si>
    <t xml:space="preserve">            - อ.เมืองตราด</t>
  </si>
  <si>
    <t xml:space="preserve">                         - จังหวัด</t>
  </si>
  <si>
    <t xml:space="preserve">                - อ.บ่อไร่</t>
  </si>
  <si>
    <t xml:space="preserve">                - อ.แหลมงอบ</t>
  </si>
  <si>
    <t xml:space="preserve">                - อ.คลองใหญ่</t>
  </si>
  <si>
    <t xml:space="preserve">                - อ.เกาะช้าง</t>
  </si>
  <si>
    <t xml:space="preserve">                - อ.เกาะกูด</t>
  </si>
  <si>
    <t xml:space="preserve">                - อ.เมืองตราด</t>
  </si>
  <si>
    <t xml:space="preserve">                         - อ.เมืองตราด</t>
  </si>
  <si>
    <t xml:space="preserve">                         - อ.เขาสมิง</t>
  </si>
  <si>
    <t xml:space="preserve">                         - อ.เกาะช้าง</t>
  </si>
  <si>
    <t xml:space="preserve">                         - อ.บ่อไร่</t>
  </si>
  <si>
    <t xml:space="preserve">                         - อ.แหลมงอบ</t>
  </si>
  <si>
    <t xml:space="preserve">                         - อ.เกาะกูด</t>
  </si>
  <si>
    <t xml:space="preserve">   - พัฒนาอาสาสมัครเกษตรหมู่บ้าน</t>
  </si>
  <si>
    <t xml:space="preserve">          2.3 เวทีเครือข่ายแลกเปลี่ยนเรียนรู้อาสาสมัครเกษตร</t>
  </si>
  <si>
    <t xml:space="preserve">                (อกม.)</t>
  </si>
  <si>
    <t xml:space="preserve">   - พัฒนาเครือข่ายงานส่งเสริมการเกษตร </t>
  </si>
  <si>
    <t>2. โครงการยกระดับคุณภาพมาตรฐานสินค้าเกษตร</t>
  </si>
  <si>
    <t xml:space="preserve">    กิจกรรม พัฒนาคุณภาพสินค้าเกษตรสู่มาตรฐาน GAP</t>
  </si>
  <si>
    <t>3. โครงการส่งเสริมการใช้สารชีวภัณฑ์และแมลงศัตรู</t>
  </si>
  <si>
    <t xml:space="preserve">   ธรรมชาติทดแทนสารเคมีทางการเกษตร</t>
  </si>
  <si>
    <t xml:space="preserve">           ในการควบคุมศัตรูพืช</t>
  </si>
  <si>
    <t>4. โครงการส่งเสริมและพัฒนาสินค้าเกษตรชีวภาพ</t>
  </si>
  <si>
    <t xml:space="preserve">    4.1 กิจกรรมส่งเสริมและพัฒนาการผลิตสินค้าสมุนไพร</t>
  </si>
  <si>
    <t xml:space="preserve">         ชีวภาพ</t>
  </si>
  <si>
    <t xml:space="preserve">    กิจกรรม เพิ่มประสิทธิภาพการผลิตสินค้าเกษตร</t>
  </si>
  <si>
    <t xml:space="preserve">       1.2 ค่าอินเทอร์เน็ตสำหรับใช้กับ Tablet ในการปรับปรุง</t>
  </si>
  <si>
    <t xml:space="preserve">     การสูญเสีย</t>
  </si>
  <si>
    <t xml:space="preserve">     กิจกรรม พัฒนาประสิทธิภาพโลจิสติกส์เกษตรเพื่อลด</t>
  </si>
  <si>
    <t>1. โครงการส่งเสริมการดำเนินงานโครงการอันเนื่องมาจาก</t>
  </si>
  <si>
    <t xml:space="preserve">    พระราชดำริ</t>
  </si>
  <si>
    <t xml:space="preserve">    กิจกรรม ส่งเสริมการดำเนินงานโครงการอันเนื่องมาจาก</t>
  </si>
  <si>
    <t xml:space="preserve">               พระราชดำริ</t>
  </si>
  <si>
    <t xml:space="preserve">    - สนับสนุนโครงการอันเนื่องมาจากพระราชดำริ</t>
  </si>
  <si>
    <t xml:space="preserve">    1. โครงการศูนย์ศึกษาการพัฒนาอันเนื่องมาจากพระราชดำริ</t>
  </si>
  <si>
    <t xml:space="preserve">       1.1 ยกระดับเกษตรกรต้นแบบสู่การขยายผลองค์ความรู้</t>
  </si>
  <si>
    <t xml:space="preserve">            และการพัฒนาเครือข่าย</t>
  </si>
  <si>
    <t xml:space="preserve">            1.1.1 จัดเวทีแลกเปลี่ยนเรียนรู้และพัฒนาศักยภาพ</t>
  </si>
  <si>
    <t xml:space="preserve">                    ของเกษตรกรต้นแบบ</t>
  </si>
  <si>
    <t xml:space="preserve">    2. โครงการคลินิกเกษตรเคลื่อนที่ในพระราชานุเคราะห์</t>
  </si>
  <si>
    <t xml:space="preserve">        สมเด็จพระบรมโอรสาธิราชฯ สยามมุฎราชกุมาร</t>
  </si>
  <si>
    <t xml:space="preserve">       2.1 การดำเนินการจัดคลินิกเกษตรเคลื่อนที่</t>
  </si>
  <si>
    <t xml:space="preserve">            2.1.1 จัดคลินิกเกษตรเคลื่อนที่ ไตรมาส 1</t>
  </si>
  <si>
    <t xml:space="preserve">            2.1.2 จัดคลินิกเกษตรเคลื่อนที่ ไตรมาส 2</t>
  </si>
  <si>
    <t xml:space="preserve">    3. โครงการเกษตรเพื่ออาหารกลางวัน</t>
  </si>
  <si>
    <t xml:space="preserve">       3.1 ถ่ายทอดความรู้ด้านการเกษตรให้กับครู นักเรียน </t>
  </si>
  <si>
    <t xml:space="preserve">            และผู้ปกครอง</t>
  </si>
  <si>
    <t xml:space="preserve">       3.2 ส่งเสริมการจัดทำแปลงผลิตพืชในโรงเรียน </t>
  </si>
  <si>
    <t xml:space="preserve">            3.2.1 โรงเรียนสังกัด ตชด. </t>
  </si>
  <si>
    <t>1. โครงการสร้างความเข้มแข็งกลุ่มการผลิตด้านการเกษตร</t>
  </si>
  <si>
    <t xml:space="preserve">   2. เสริมสร้างและพัฒนาศักยภาพกลุ่มแม่บ้านเกษตรกร</t>
  </si>
  <si>
    <t xml:space="preserve">       3.1 เสริมสร้างและพัฒนากลุ่มยุวเกษตรกรให้มีความ</t>
  </si>
  <si>
    <t xml:space="preserve">             เข้มแข็ง</t>
  </si>
  <si>
    <t xml:space="preserve">             3.1.1 พัฒนาศักยภาพกลุ่มยุวเกษตรกรเพื่อเตรียม</t>
  </si>
  <si>
    <t xml:space="preserve">    กิจกรรม ศูนย์เรียนรู้การเพิ่มประสิทธิภาพการผลิต</t>
  </si>
  <si>
    <t>3. โครงการพัฒนาเกษตรกรปราดเปรื่อง (Smart Farmer)</t>
  </si>
  <si>
    <t xml:space="preserve">   กิจกรรม ส่งเสริมการเพิ่มประสิทธิภาพการใช้น้ำในระดับ</t>
  </si>
  <si>
    <t>เครือข่าย</t>
  </si>
  <si>
    <t xml:space="preserve">                     - จังหวัด</t>
  </si>
  <si>
    <t xml:space="preserve">                หมู่บ้าน (อกม.)</t>
  </si>
  <si>
    <t>แผนงานพื้นฐานด้านการสร้างความสามารถในการแข่งขัน</t>
  </si>
  <si>
    <t>ผลผลิตเกษตรกรได้รับการส่งเสริมและพัฒนาศักยภาพ</t>
  </si>
  <si>
    <t>คน</t>
  </si>
  <si>
    <t xml:space="preserve">          2.1 เวทีแลกเปลี่ยนเรียนรู้อาสาสมัครเกษตรหมู่บ้าน </t>
  </si>
  <si>
    <t xml:space="preserve">          2.2 สนับสนุนการปฏิบัติงานของอาสาสมัครเกษตร</t>
  </si>
  <si>
    <t xml:space="preserve">                จังหวัด</t>
  </si>
  <si>
    <t>แผนงานยุทธศาสตร์การเกษตรสร้างมูลค่า</t>
  </si>
  <si>
    <t xml:space="preserve">        1.2 ติดตาม นิเทศ ประเมินผลการดำเนินงาน และสรุป</t>
  </si>
  <si>
    <t xml:space="preserve">             รายงาน</t>
  </si>
  <si>
    <t xml:space="preserve">   1. ส่งเสริมการจัดการศัตรูพืชโดยวิธีผสมผสานและลดการใช้</t>
  </si>
  <si>
    <t xml:space="preserve">       สารเคมีป้องกันกำจัดศัตรูพืช</t>
  </si>
  <si>
    <t xml:space="preserve">      1.1 จัดกระบวนการถ่ายทอดความรู้ให้เกษตรกร ครั้งที่ 1</t>
  </si>
  <si>
    <t xml:space="preserve">            การป้องกันกำจัดศัตรูพืชโดยวิธีผสมผสาน</t>
  </si>
  <si>
    <t xml:space="preserve">      1.2 จัดกระบวนการถ่ายทอดความรู้ให้เกษตรกร ครั้งที่ 2</t>
  </si>
  <si>
    <t xml:space="preserve">            การใช้สารเคมีอย่างถูกต้องและปลอดภัย</t>
  </si>
  <si>
    <t xml:space="preserve">      1.3 สนับสนุนให้เกษตรกรใช้ชีวภัณฑ์ (เชื้อจุลินทรีย์ </t>
  </si>
  <si>
    <t xml:space="preserve">           และศัตรูธรรมชาติ) รวมถึงวิธีการต่าง ๆ ที่เหมาะสม</t>
  </si>
  <si>
    <t xml:space="preserve">      1.4 สำรวจประเมินประชากรแมลงวันผลไม้</t>
  </si>
  <si>
    <t xml:space="preserve">      1.5 สนับสนุนการควบคุมประชากรแมลงวันผลไม้</t>
  </si>
  <si>
    <t xml:space="preserve">   2. ติดตามประเมินผลการดำเนินงาน</t>
  </si>
  <si>
    <t xml:space="preserve">         1. พัฒนาศักยภาพของกลุ่มเกษตรกรผู้ผลิตสมุนไพร</t>
  </si>
  <si>
    <t xml:space="preserve">             1.1 จัดกระบวนการเรียนรู้เพื่อเพิ่มศักยภาพกลุ่ม</t>
  </si>
  <si>
    <t xml:space="preserve">                   เกษตรกรผู้ผลิตสมุนไพร </t>
  </si>
  <si>
    <t xml:space="preserve">             1.2 ปรับปรุง/ขยายผลจุดเรียนรู้การเพิ่มประสิทธิภาพ</t>
  </si>
  <si>
    <t xml:space="preserve">                   การผลิตและจุดเรียนรู้การแปรรูปสมุนไพร</t>
  </si>
  <si>
    <t>5. โครงการระบบส่งเสริมเกษตรแบบแปลงใหญ่</t>
  </si>
  <si>
    <t xml:space="preserve">    2. จัดประชุมเชื่อมโยงการดำเนินงานคณะกรรมการเครือข่าย</t>
  </si>
  <si>
    <t xml:space="preserve">        ศพก. และแปลงใหญ่ </t>
  </si>
  <si>
    <t xml:space="preserve">    3. จัดทำบัตรประจำตัวคณะกรรมการแปลงใหญ่</t>
  </si>
  <si>
    <t xml:space="preserve">    4. ติดตามผลการดำเนินงานโครงการฯ</t>
  </si>
  <si>
    <t>6. โครงการเพิ่มประสิทธิภาพการผลิตสินค้าเกษตร</t>
  </si>
  <si>
    <t xml:space="preserve">    1) เพิ่มประสิทธิภาพการผลิตสับปะรด</t>
  </si>
  <si>
    <t xml:space="preserve">       1. ถ่ายทอดความรู้ให้แก่เกษตรกร เรื่องการผลิตสับปะรด</t>
  </si>
  <si>
    <t xml:space="preserve">           คุณภาพดี เพื่อเตรียมผลักดันสู่การสร้างให้เป็นสินค้า</t>
  </si>
  <si>
    <t xml:space="preserve">           อัตลักษณ์</t>
  </si>
  <si>
    <t>7. โครงการส่งเสริมและพัฒนาสินค้าเกษตรอัตลักษณ์พื้นถิ่น</t>
  </si>
  <si>
    <t xml:space="preserve">    7.1 กิจกรรมส่งเสริมอาชีพด้านการเกษตรตามอัตลักษณ์</t>
  </si>
  <si>
    <t xml:space="preserve">         1. พัฒนาเกษตรกรผลิตสินค้าไม้ผลอัตลักษณ์พื้นถิ่น</t>
  </si>
  <si>
    <t xml:space="preserve">             ที่เหมาะสมกับพื้นที่สู่มาตรฐานสร้างความเข้มแข็ง</t>
  </si>
  <si>
    <t xml:space="preserve">             ขององค์การ</t>
  </si>
  <si>
    <t xml:space="preserve">         2. พัฒนาการสร้างมูลค่าเพิ่ม การตลาด การประชาสัมพันธ์</t>
  </si>
  <si>
    <t xml:space="preserve">            2.1 พัฒนาจุดรวบรวมและบรรจุภัณฑ์เพื่อการเพิ่ม</t>
  </si>
  <si>
    <t xml:space="preserve">                  มูลค่า</t>
  </si>
  <si>
    <t xml:space="preserve">              3.1 ติดตามคาดคะเนสถานการณ์ผลไม้ระดับ</t>
  </si>
  <si>
    <t xml:space="preserve">                   จังหวัด/เขต</t>
  </si>
  <si>
    <t xml:space="preserve">                   3.3.1 สำรวจแปลงพยากรณ์เพื่อประเมิน</t>
  </si>
  <si>
    <t xml:space="preserve">                           สถานการณ์ผลผลิตไม้ผลระดับอำเภอ</t>
  </si>
  <si>
    <t xml:space="preserve">                   3.3.2 จัดทำ Focus group เพื่อสรุปข้อมูลการ</t>
  </si>
  <si>
    <t xml:space="preserve">                           ประเมินสถานการณ์ผลผลิตในแปลง</t>
  </si>
  <si>
    <t xml:space="preserve">                           พยากรณ์ (ระดับอำเภอ)</t>
  </si>
  <si>
    <t xml:space="preserve">                   3.3.3 จัดทำ Focus group เพื่อสรุปข้อมูลการ</t>
  </si>
  <si>
    <t xml:space="preserve">                           พยากรณ์ (ระดับจังหวัด)</t>
  </si>
  <si>
    <t>8. โครงการส่งเสริมการเพิ่มประสิทธิภาพการใช้น้ำในระดับ</t>
  </si>
  <si>
    <t xml:space="preserve">   1. ถ่ายทอดความรู้แก่เกษตรกร หลักสูตรการใช้น้ำอย่างรู้คุณค่า</t>
  </si>
  <si>
    <t xml:space="preserve">       สำหรับเกษตรกร</t>
  </si>
  <si>
    <t>9. โครงการขึ้นทะเบียนและปรับปรุงทะเบียนเกษตรกร</t>
  </si>
  <si>
    <t xml:space="preserve">            ทะเบียนและวาดแปลง </t>
  </si>
  <si>
    <t>10. โครงการพัฒนาประสิทธิภาพโลจิสติกส์เกษตรเพื่อลด</t>
  </si>
  <si>
    <t xml:space="preserve">    1. พัฒนาเกษตรกรเป็นผู้ประกอบการสู่ตลาดสินค้าเกษตร</t>
  </si>
  <si>
    <t xml:space="preserve">        ที่มีศักยภาพ</t>
  </si>
  <si>
    <t xml:space="preserve">    2. พัฒนาตลาดเกษตรกรให้มีอัตลักษณ์ เป็นแหล่งรวบรวม</t>
  </si>
  <si>
    <t xml:space="preserve">        และจำหน่ายสินค้าของเกษตรกรที่มีศักยภาพ</t>
  </si>
  <si>
    <t xml:space="preserve">    1. การยกระดับศักยภาพวิสาหกิจชุมชน</t>
  </si>
  <si>
    <t xml:space="preserve">                     - จัดเวทีชุมชน ครั้งที่ 1</t>
  </si>
  <si>
    <t xml:space="preserve">                     - สนับสนุนงบประมาณยกระดับตามแผน</t>
  </si>
  <si>
    <t xml:space="preserve">                       พัฒนาศักยภาพ</t>
  </si>
  <si>
    <t xml:space="preserve">    2. ส่งเสริมการสร้างเครือข่ายวิสาหกิจชุมชน</t>
  </si>
  <si>
    <t xml:space="preserve">        3.1 ประกวดวิสาหกิจชุมชนดีเด่นระดับจังหวัด</t>
  </si>
  <si>
    <t xml:space="preserve">    4. สนับสนุนกลไกการดำเนินงานตาม พ.ร.บ. ส่งเสริม</t>
  </si>
  <si>
    <t xml:space="preserve">        วิสาหกิจชุมชน </t>
  </si>
  <si>
    <t xml:space="preserve">       4.1 ประชุมคณะอนุกรรมการอำเภอที่แต่งตั้งโดย</t>
  </si>
  <si>
    <t xml:space="preserve">        2.1 สนับสนุนการดำเนินงานของเครือข่าย</t>
  </si>
  <si>
    <t xml:space="preserve">             ปานกลางเป็นระดับดี</t>
  </si>
  <si>
    <t xml:space="preserve">        1.1 การยกระดับศักยภาพวิสาหกิจชุมชนจากระดับ</t>
  </si>
  <si>
    <t xml:space="preserve">             วิสาหกิจชุมชน</t>
  </si>
  <si>
    <t>คณะกรรมการส่งเสริมวิสาหกิจชุมชนุจังหวัด</t>
  </si>
  <si>
    <t xml:space="preserve">       4.2 สนับสนุนการปฏิบัติงานด้านทะเบียนวิสาหกิจชุมชน</t>
  </si>
  <si>
    <t xml:space="preserve">            1) สนับสนุนการดำเนินงานของนายทะเบียนวิสาหกิจ</t>
  </si>
  <si>
    <t xml:space="preserve">                ชุมชน (อำเภอละ 2,000 บาท)</t>
  </si>
  <si>
    <t>11. โครงการส่งเสริมและพัฒนาวิสาหกิจชุมชน</t>
  </si>
  <si>
    <t>12. โครงการสร้างมูลค่าเพิ่มจากวัสดุเหลือใช้ทางการเกษตร</t>
  </si>
  <si>
    <t xml:space="preserve">      กิจกรรม สร้างมูลค่าเพิ่มจากวัสดุเหลือใช้ทางการเกษตร</t>
  </si>
  <si>
    <t xml:space="preserve">    1. ถ่ายทอดองค์ความรู้การสร้างมูลค่าเพิ่มจากวัสดุเหลือใช้</t>
  </si>
  <si>
    <t xml:space="preserve">       ทางการเกษตรและฝึกอบรมเกษตรกร</t>
  </si>
  <si>
    <t xml:space="preserve">       1.1 วิเคราะห์ชุมชน ถ่ายทอดองค์ความรู้การสร้างมูลค่า</t>
  </si>
  <si>
    <t xml:space="preserve">            เพิ่มจากวัสดุเหลือใช้ทางการเกษตร</t>
  </si>
  <si>
    <t xml:space="preserve">       1.2 ส่งเสริมการพัฒนาผลิตภัณฑ์จากวัสดุเหลือใช้</t>
  </si>
  <si>
    <t xml:space="preserve">             ทางการเกษตรและถ่ายทอดแนวทางการพัฒนาธุรกิจ</t>
  </si>
  <si>
    <t xml:space="preserve">             พัฒนาศักยภาพด้านการตลาด</t>
  </si>
  <si>
    <t xml:space="preserve">   2. ติดตาม นิเทศ สรุป ประเมินผล และจัดทำรายงาน</t>
  </si>
  <si>
    <t xml:space="preserve">            1.1.2 พัฒนาแปลงเรียนรู้ต้นแบบสู่การขยายผล</t>
  </si>
  <si>
    <t xml:space="preserve">    1. ส่งเสริมเคหกิจเกษตรเพื่อการพัฒนาคุณภาพชีวิตและ</t>
  </si>
  <si>
    <t xml:space="preserve">       1.1 จัดกระบวนการเรียนรู้เพื่อเตรียมความพร้อมเข้าสู่</t>
  </si>
  <si>
    <t xml:space="preserve">             สังคมเกษตรสูงวัย ส่งเสริมการรวมกลุ่ม และจัดทำ</t>
  </si>
  <si>
    <t xml:space="preserve">             แผนการสร้างรายได้เสริมจากการประกอบอาชีพ</t>
  </si>
  <si>
    <t xml:space="preserve">             ในกลุ่มเกษตรสูงวัย</t>
  </si>
  <si>
    <t xml:space="preserve">       1.2 จัดกระบวนการเรียนรู้เพื่อพัฒนาทักษะตามแผนการ</t>
  </si>
  <si>
    <t xml:space="preserve">             สร้างรายได้เสริมจากการประกอบอาชีพในกลุ่มเกษตร</t>
  </si>
  <si>
    <t xml:space="preserve">             สูงวัย</t>
  </si>
  <si>
    <t xml:space="preserve">        1.3 สนับสนุนค่าใช้จ่ายในการดำเนินกิจกรรมสร้างรายได้</t>
  </si>
  <si>
    <t xml:space="preserve">             เสริมจากการประกอบอาชีพในกลุ่มเกษตรสูงวัย</t>
  </si>
  <si>
    <t xml:space="preserve">       เป็นผู้ประกอบการเกษตรเบื้องต้น</t>
  </si>
  <si>
    <t xml:space="preserve">      2.1 จัดกระบวนการเรียนรู้และจัดทำแผนธุรกิจ เพื่อเตรียม</t>
  </si>
  <si>
    <t xml:space="preserve">            ความพร้อมสู่การเป็นผู้ประกอบการเกษตรเบื้องต้น</t>
  </si>
  <si>
    <t>แผนงาน ยุทธศาสตร์จัดการมลพิษและสิ่งแวดล้อม</t>
  </si>
  <si>
    <t xml:space="preserve">            ความเสมอภาคทางสังคม</t>
  </si>
  <si>
    <t>1. โครงการส่งเสริมการหยุดเผาในพื้นที่การเกษตร</t>
  </si>
  <si>
    <t xml:space="preserve">    กิจกรรมส่งเสริมการหยุดการเผาในพื้นที่การเกษตร</t>
  </si>
  <si>
    <t xml:space="preserve">    1. การส่งเสริมการหยุดเผาในพื้นที่การเกษตร</t>
  </si>
  <si>
    <t xml:space="preserve">       1.1 ถ่ายทอดความรู้และพัฒนาศักยภาพเกษตรกรฯ </t>
  </si>
  <si>
    <t xml:space="preserve">            พื้นที่นำร่องกลุ่มเดิมหรือกลุ่มใหม่</t>
  </si>
  <si>
    <t xml:space="preserve">       1.2 สาธิตทดแทนการเผาเศษวัสดุเหลือใช้ทางการเกษตร</t>
  </si>
  <si>
    <t xml:space="preserve">    2. ติดตาม สนับสนุน สำรวจ นิเทศ แนะนำ ประเมินผลการ</t>
  </si>
  <si>
    <t xml:space="preserve">        ดำเนินงาน และสรุปรายงาน </t>
  </si>
  <si>
    <t xml:space="preserve">   กิจกรรม ส่งเสริมและพัฒนาแหล่งท่องเที่ยววิถีเกษตร</t>
  </si>
  <si>
    <t xml:space="preserve">   1. ส่งเสริมการยกระดับการท่องเที่ยวชุมชน</t>
  </si>
  <si>
    <t xml:space="preserve">      1.1 พัฒนาศักยภาพสมาชิกวิสาหกิจชุมชนด้านการบริหาร</t>
  </si>
  <si>
    <t xml:space="preserve">           จัดการแหล่งท่องเที่ยวให้ได้มาตรฐาน มีความปลอดภัย</t>
  </si>
  <si>
    <t xml:space="preserve">           และการพัฒนาแหล่งท่องเที่ยวเชิงเกษตรตามหลัก</t>
  </si>
  <si>
    <t xml:space="preserve">           BCG Model</t>
  </si>
  <si>
    <t xml:space="preserve">   2. การส่งเสริมการท่องเที่ยวเชิงเกษตรต้นแบบ</t>
  </si>
  <si>
    <t xml:space="preserve">       2.1 จัดทำเวทีชุมชนเพื่อส่งเสริมและพัฒนาแหล่งท่องเที่ยว</t>
  </si>
  <si>
    <t xml:space="preserve">             เชิงเกษตรต้นแบบ</t>
  </si>
  <si>
    <t xml:space="preserve">       2.2 ส่งเสริมและพัฒนาแหล่งท่องเที่ยวเชิงเกษตรต้นแบบ</t>
  </si>
  <si>
    <t xml:space="preserve">            BCG Model</t>
  </si>
  <si>
    <t>โครงการระบบส่งเสริมเกษตรแบบแปลงใหญ่ กิจกรรมระบบ</t>
  </si>
  <si>
    <t>ส่งเสริมเกษตรแบบแปลงใหญ่</t>
  </si>
  <si>
    <t xml:space="preserve">    กิจกรรม พัฒนาความเข้มแข็งของกลุ่มเกษตรกร</t>
  </si>
  <si>
    <t xml:space="preserve">    1. เสริมสร้างและพัฒนาศักยภาพกลุ่มส่งเสริมอาชีพการเกษตร</t>
  </si>
  <si>
    <t xml:space="preserve">    </t>
  </si>
  <si>
    <t xml:space="preserve">        1.1 พัฒนาศักยภาพกลุ่มส่งเสริมอาชีพการเกษตรเพื่อยก</t>
  </si>
  <si>
    <t xml:space="preserve">              ระดับสู่การเป็นผู้ประกอบการเกษตรเบื้องต้น</t>
  </si>
  <si>
    <t xml:space="preserve"> </t>
  </si>
  <si>
    <t xml:space="preserve">              1.1.1 จัดกระบวนการเรียนรู้เพื่อวิเคราะห์ศักยภาพ</t>
  </si>
  <si>
    <t xml:space="preserve">                      กลุ่ม/พื้นที่/ชุมชน และจัดทำแผนพัฒนาสู่</t>
  </si>
  <si>
    <t xml:space="preserve">                      ผู้ประกอบการเกษตรเบื้องต้น</t>
  </si>
  <si>
    <t xml:space="preserve">              1.1.2 จัดกิจกรรมแลกเปลี่ยนเรียนรู้เพื่อพัฒนา</t>
  </si>
  <si>
    <t xml:space="preserve">                      ศักยภาพกลุ่มสู่ผู้ประกอบการเกษตรเบื้องต้น</t>
  </si>
  <si>
    <t xml:space="preserve">                      และเชื่อมโยงเครือข่ายกับผู้ประกอบการเกษตร</t>
  </si>
  <si>
    <t xml:space="preserve">       2.1 ขับเคลื่อนการดำเนินงานกลุ่มแม่บ้านเกษตรกร</t>
  </si>
  <si>
    <t xml:space="preserve">             2.1.1 พัฒนาศักยภาพผู้นำกลุ่มแม่บ้านเกษตรกร</t>
  </si>
  <si>
    <t xml:space="preserve">                     ระดับจังหวัด (ในรูปแบบออนไลน์)</t>
  </si>
  <si>
    <t xml:space="preserve">      2.2 พัฒนาศักยภาพกลุ่มแม่บ้านเกษตรกรเพื่อยกระดับสู่</t>
  </si>
  <si>
    <t xml:space="preserve">            การเป็นผู้ประกอบการเกษตรเบื้องต้น</t>
  </si>
  <si>
    <t xml:space="preserve">            2.2.1 จัดกระบวนการเรียนรู้เพื่อวิเคราะห์ศักยภาพ</t>
  </si>
  <si>
    <t xml:space="preserve">                    กลุ่ม/พื้นที่/สินค้า และจัดทำแผนพัฒนาธุรกิจ</t>
  </si>
  <si>
    <t xml:space="preserve">                    เบื้องต้น</t>
  </si>
  <si>
    <t xml:space="preserve">           2.2.2 จัดกิจกรรมแลกเปลี่ยนเรียนรู้การบริหารจัดการ</t>
  </si>
  <si>
    <t xml:space="preserve">                    ธุรกิจและเชื่อมโยงเครือข่ายกับผู้ประกอบการ</t>
  </si>
  <si>
    <t xml:space="preserve">                    เกษตร</t>
  </si>
  <si>
    <t xml:space="preserve">   3. เสริมสร้างและพัฒนาศักยภาพกลุ่มยุวเกษตรกร</t>
  </si>
  <si>
    <t xml:space="preserve">                     ความพร้อมสู่กลุ่มเข้มแข็ง (Smart Group)</t>
  </si>
  <si>
    <t xml:space="preserve">                      </t>
  </si>
  <si>
    <t xml:space="preserve">                     1) อบรมถ่ายทอดความรู้และฝึกทักษะ</t>
  </si>
  <si>
    <t xml:space="preserve">                         กระบวนการกลุ่มยุวเกษตรกร</t>
  </si>
  <si>
    <t xml:space="preserve">                     2) สนับสนุนวัสดุการเกษตรเพื่อพัฒนาทักษะ</t>
  </si>
  <si>
    <t xml:space="preserve">                         ด้านการเกษตรและเคหกิจเกษตร</t>
  </si>
  <si>
    <t xml:space="preserve">       ที่ยั่งยืน</t>
  </si>
  <si>
    <t xml:space="preserve">       4.1 ส่งเสริมการสร้างความมั่นคงด้านอาหารเพื่อการ</t>
  </si>
  <si>
    <t xml:space="preserve">             บริโภคในครัวเรือนเกษตรกรและชุมชน</t>
  </si>
  <si>
    <t xml:space="preserve">             4.1.1 จัดกระบวนการเรียนรู้ระยะที่ 1 สร้างการรับรู้</t>
  </si>
  <si>
    <t xml:space="preserve">                     วิเคราะห์พื้นที่ และจัดทำแผนสร้างความมั่นคง</t>
  </si>
  <si>
    <t xml:space="preserve">                     ด้านอาหารเพื่อการบริโภคในครัวเรือนเกษตรกร</t>
  </si>
  <si>
    <t xml:space="preserve">                      และชุมชน </t>
  </si>
  <si>
    <t xml:space="preserve">              4.1.2 จัดกระบวนการเรียนรู้ระยะที่ 2 พัฒนาทักษะ</t>
  </si>
  <si>
    <t xml:space="preserve">                      ด้านการเกษตรและเคหกิจเกษตรเพื่อสร้าง</t>
  </si>
  <si>
    <t xml:space="preserve">                      ความมั่นคงด้านอาหาร</t>
  </si>
  <si>
    <t xml:space="preserve">    5. การสร้างความภาคภูมิใจในการสืบทอดอาชีพเกษตรกร</t>
  </si>
  <si>
    <t xml:space="preserve">        5.1 คัดเลือกเกษตรกรและสถาบันเกษตรกรดีเด่น เพื่อ</t>
  </si>
  <si>
    <t xml:space="preserve">              เผยแพร่เกียรติคุณและผลงานต่อสาธารณชน</t>
  </si>
  <si>
    <t xml:space="preserve">              5.1.1 ค่าใช้จ่ายในการคัดเลือกเกษตรกรและสถาบัน</t>
  </si>
  <si>
    <t xml:space="preserve">                      เกษตรกรดีเด่น ระดับจังหวัด</t>
  </si>
  <si>
    <t xml:space="preserve">    สินค้าเกษตร</t>
  </si>
  <si>
    <t>2. โครงการศูนย์เรียนรู้การเพิ่มประสิทธิภาพการผลิต</t>
  </si>
  <si>
    <t xml:space="preserve">                สินค้าเกษตร</t>
  </si>
  <si>
    <t xml:space="preserve">               กิจกรรมในแปลงต้นแบบ</t>
  </si>
  <si>
    <t xml:space="preserve">  3. ติดตามและรายงานผลการดำเนินงาน ศพก.</t>
  </si>
  <si>
    <t xml:space="preserve">  2. บริหารจัดการเพื่อขับเคลื่อนการดำเนินงาน</t>
  </si>
  <si>
    <t xml:space="preserve">      2.1 ประชุมคณะกรรมการเครือข่าย ศพก. ระดับจังหวัด</t>
  </si>
  <si>
    <t xml:space="preserve">      2.2 ประชุมคณะกรรมการเครือข่าย ศพก. ระดับอำเภอ</t>
  </si>
  <si>
    <t xml:space="preserve">      2.3 ส่งเสริมการพัฒนาแปลงต้นแบบ ศพก. ด้านเศรษฐกิจ</t>
  </si>
  <si>
    <t xml:space="preserve">            พอเพียง</t>
  </si>
  <si>
    <t xml:space="preserve">            1) พัฒนาเป็นแหล่งเรียนรู้ต้นแบบ ศพก. ด้านเศรษฐกิจ</t>
  </si>
  <si>
    <t xml:space="preserve">                พอเพียง </t>
  </si>
  <si>
    <t xml:space="preserve">            2) ถ่ายทอดองค์ความรู้ พร้อมสาธิตและฝึกปฏิบัติ</t>
  </si>
  <si>
    <t xml:space="preserve">  1. สนับสนุนการให้บริการของ ศพก. และศูนย์เครือข่าย</t>
  </si>
  <si>
    <t xml:space="preserve">     1.2 ประกวด ศพก. ดีเด่น</t>
  </si>
  <si>
    <t xml:space="preserve">           - ระดับจังหวัด</t>
  </si>
  <si>
    <t xml:space="preserve">           1) งานถ่ายทอดเทคโนโลยีเพื่อเริ่มต้นฤดูกาลผลิตใหม่</t>
  </si>
  <si>
    <t xml:space="preserve">               (Field Day) </t>
  </si>
  <si>
    <t xml:space="preserve">      - ระดับจังหวัด</t>
  </si>
  <si>
    <t xml:space="preserve">  4. การพัฒนาศูนย์เครือข่าย</t>
  </si>
  <si>
    <t xml:space="preserve">     4.1 การพัฒนาศูนย์จัดการศัตรูพืชชุมชน (ศจช.)</t>
  </si>
  <si>
    <t xml:space="preserve">          4.1.1 ขับเคลื่อนและขยายผลการดำเนินงานโรงเรียน</t>
  </si>
  <si>
    <t xml:space="preserve">                  เกษตรกร</t>
  </si>
  <si>
    <t xml:space="preserve">                  1) พัฒนาโรงเรียนเกษตรกรต้นแบบ ปี 2567 </t>
  </si>
  <si>
    <t xml:space="preserve">                      ด้านการจัดการศัตรูพืชแบบมีส่วนร่วมของ</t>
  </si>
  <si>
    <t xml:space="preserve">                      ชุมชน </t>
  </si>
  <si>
    <t xml:space="preserve">                  2) จัดทำแปลงเรียนรู้โรงเรียนเกษตรกร</t>
  </si>
  <si>
    <t xml:space="preserve">          4.1.2 สนับสนุนการสำรวจและติดตามสถานการณ์ศัตรูพืช</t>
  </si>
  <si>
    <t xml:space="preserve">                  1) สนับสนุนการสำรวจติดตามสถานการณ์ศัตรู</t>
  </si>
  <si>
    <t xml:space="preserve">                      พืชใน ศจช. และพื้นที่เสี่ยง</t>
  </si>
  <si>
    <t xml:space="preserve">    4.2 การพัฒนาศูนย์จัดการดินปุ๋ยชุมชน (ศดปช.)</t>
  </si>
  <si>
    <t xml:space="preserve">          4.2.1 ขับเคลื่อนการดำเนินงานของศูนย์จัดการดินปุ๋ย</t>
  </si>
  <si>
    <t xml:space="preserve">                  ชุมชน (ศดปช.) </t>
  </si>
  <si>
    <t xml:space="preserve">                  1) สนับสนุนการจัดทำแปลงเรียนรู้การจัดการดิน</t>
  </si>
  <si>
    <t xml:space="preserve">                      และปุ๋ยเพื่อลดต้นทุนการผลิต</t>
  </si>
  <si>
    <t xml:space="preserve">                  2) ประเมินการขับเคลื่อนการพัฒนา ศดปช. ใน</t>
  </si>
  <si>
    <t xml:space="preserve">                      พื้นที่ </t>
  </si>
  <si>
    <t xml:space="preserve">          4.2.2 สนับสนุนการถ่ายทอดเทคโนโลยีและนวัตกรรม</t>
  </si>
  <si>
    <t xml:space="preserve">                  การจัดการดินและปุ๋ย</t>
  </si>
  <si>
    <t xml:space="preserve">                  1) จัดกระบวนการเรียนรู้ด้านการจัดการดินและ</t>
  </si>
  <si>
    <t xml:space="preserve">                       ปุ๋ยแก่สมาชิก ศดปช.</t>
  </si>
  <si>
    <t xml:space="preserve">          4.2.3 ประกวดศูนย์จัดการศัตรูจัดการดินปุ๋ยชุมชน </t>
  </si>
  <si>
    <t xml:space="preserve">                  (ศดปช.) ดีเด่น</t>
  </si>
  <si>
    <t xml:space="preserve">                   1) ประกวด ศดปช. ดีเด่นระดับจังหวัด</t>
  </si>
  <si>
    <t xml:space="preserve">    กิจกรรมพัฒนาเกษตรกรปราดเปรื่องและเกษตรกรรุ่นใหม่</t>
  </si>
  <si>
    <t xml:space="preserve">    (Smart Farmer &amp; Young Smart Farmer)</t>
  </si>
  <si>
    <t xml:space="preserve">    1. พัฒนาเกษตรกรปราดเปรื่องและเกษตรกรรุ่นใหม่ </t>
  </si>
  <si>
    <t xml:space="preserve">        (Smart Farmer &amp; Young Smart Farmer)</t>
  </si>
  <si>
    <t xml:space="preserve">       1.1 การพัฒนาเกษตรกรรุ่นใหม่</t>
  </si>
  <si>
    <t xml:space="preserve">            1.1.1 พัฒนาเกษตรกรรุ่นใหม่ให้เป็น Young Smart </t>
  </si>
  <si>
    <t xml:space="preserve">                    Farmer</t>
  </si>
  <si>
    <t xml:space="preserve">                    1) อบรมหลักสูตรพัฒนาเกษตรกรรุ่นใหม่</t>
  </si>
  <si>
    <t xml:space="preserve">                        ให้เป็น Young Smart Farmer</t>
  </si>
  <si>
    <t xml:space="preserve">        1.2 การพัฒนาเกษตรกรปราดเปรื่อง (Smart Farmer)</t>
  </si>
  <si>
    <t xml:space="preserve">             1.2.1 พัฒนาเกษตรกรให้เป็นเกษตรกรปราดเปรื่อง</t>
  </si>
  <si>
    <t xml:space="preserve">                     (Smart Farmer)</t>
  </si>
  <si>
    <t xml:space="preserve">                     1) อบรมหลักสูตรการพัฒนาเกษตรกร ให้เป็น</t>
  </si>
  <si>
    <t xml:space="preserve">                         เกษตรกรปราดเปรื่อง (Smart Farmer)</t>
  </si>
  <si>
    <t>ใบ</t>
  </si>
  <si>
    <t>แหล่ง</t>
  </si>
  <si>
    <t>ข้อมูล .......ตุลาคม 2566</t>
  </si>
  <si>
    <t xml:space="preserve">            เกษตรกรให้เป็นปัจจุบัน</t>
  </si>
  <si>
    <t xml:space="preserve">       1.1 ติดตามการจัดเก็บและปรับปรุงข้อมูลทะเบียน</t>
  </si>
  <si>
    <t xml:space="preserve">2.1 แผนการใช้จ่ายงบประมาณโครงการส่งเสริมการเกษตร ประจำปีงบประมาณ พ.ศ. 2567 </t>
  </si>
  <si>
    <t xml:space="preserve">   กิจกรรม ส่งเสริมการจัดการศัตรูพืชโดยวิธีผสมผสานและลด</t>
  </si>
  <si>
    <t xml:space="preserve">             การใช้สารเคมีป้องกันกำจัดศัตรูพืช</t>
  </si>
  <si>
    <t xml:space="preserve">            การเกษตรของเกษตรกร</t>
  </si>
  <si>
    <t xml:space="preserve">      2.1 ตรวจสารเคมีทางการเกษตรตกค้างในผลผลิต</t>
  </si>
  <si>
    <t xml:space="preserve">        สร้างรายได้เสริมจากการประกอบอาชีพในกลุ่มเกษตรสูงวัย</t>
  </si>
  <si>
    <t>2. เสริมสร้างศักยภาพกลุ่มเกษตรสูงวัยเพื่อเตรียมความพร้อม</t>
  </si>
  <si>
    <r>
      <t xml:space="preserve">   4. </t>
    </r>
    <r>
      <rPr>
        <sz val="13"/>
        <color rgb="FFFF0000"/>
        <rFont val="TH SarabunPSK"/>
        <family val="2"/>
      </rPr>
      <t>ส่งเสริมความมั่นคงด้านอาหารระดับชุมชนเพื่อการพัฒนา</t>
    </r>
  </si>
  <si>
    <t xml:space="preserve">     1.1 งานวันถ่ายทอดเทคโนโลยีเพื่อเริ่มต้นฤดูกาลผลิตใหม่</t>
  </si>
  <si>
    <t xml:space="preserve">           (Field Day) </t>
  </si>
  <si>
    <t>โดยใช้งบประมาณรายจ่ายประจำปีงบประมาณ พ.ศ. 2566 ไปพลางก่อน  (โครงการตามตัวชี้วัด)</t>
  </si>
  <si>
    <t>แผนปฏิบัติงานโครงการส่งเสริมการเกษตร ประจำปีงบประมาณ พ.ศ. 2567</t>
  </si>
  <si>
    <t xml:space="preserve">          2.1 เวทีแลกเปลี่ยนเรียนรู้อาสาสมัครเกษตรหมู่บ้าน (อกม.)</t>
  </si>
  <si>
    <t>ราน</t>
  </si>
  <si>
    <t xml:space="preserve">             รายได้เสริมจากการประกอบอาชีพในกลุ่มเกษตรสูงวัย</t>
  </si>
  <si>
    <t xml:space="preserve">        1.3 สนับสนุนค่าใช้จ่ายในการดำเนินกิจกรรมสร้าง</t>
  </si>
  <si>
    <t>*</t>
  </si>
  <si>
    <t xml:space="preserve">   1. ส่งเสริมการจัดการศัตรูพืชโดยวิธีผสมผสานและลดการใช้สารเคมีป้องกันกำจัดศัตรูพืช</t>
  </si>
  <si>
    <t xml:space="preserve">    2. ติดตาม สนับสนุน สำรวจ นิเทศ แนะนำ ประเมินผลการดำเนินงาน และสรุปรายงาน </t>
  </si>
  <si>
    <t xml:space="preserve">          4.1.1 ขับเคลื่อนและขยายผลการดำเนินงานโรงเรียนเกษตรกร</t>
  </si>
  <si>
    <t xml:space="preserve">                  1) สนับสนุนการสำรวจติดตามสถานการณ์ศัตรูพืชใน ศจช. และพื้นที่เสี่ยง</t>
  </si>
  <si>
    <t xml:space="preserve">                  1) จัดกระบวนการเรียนรู้ด้านการจัดการดินและปุ๋ยแก่สมาชิก ศดปช.</t>
  </si>
  <si>
    <t xml:space="preserve">      2.3 ส่งเสริมการพัฒนาแปลงต้นแบบ ศพก. ด้านเศรษฐกิจพอเพียง</t>
  </si>
  <si>
    <t xml:space="preserve">            2) ถ่ายทอดองค์ความรู้ พร้อมสาธิตและฝึกปฏิบัติกิจกรรมในแปลงต้นแบบ</t>
  </si>
  <si>
    <t xml:space="preserve">          1.1 ประชุมคณะกรรมการบริหารงานอาสาสมัครเกษตรจังหวัด</t>
  </si>
  <si>
    <t xml:space="preserve">          2.3 เวทีเครือข่ายแลกเปลี่ยนเรียนรู้อาสาสมัครเกษตรจังหวัด</t>
  </si>
  <si>
    <t xml:space="preserve">   - พัฒนาเครือข่ายงานส่งเสริมการเกษตร  (ระบบส่งเสริมการเกษตร)</t>
  </si>
  <si>
    <t xml:space="preserve">        1.2 ติดตาม นิเทศ ประเมินผลการดำเนินงาน และสรุปรายงาน</t>
  </si>
  <si>
    <t xml:space="preserve">         1. ยกระดับการผลิตและคุณภาพผลผลิตสินค้าเกษตรสู่มาตรฐาน GAP</t>
  </si>
  <si>
    <t xml:space="preserve">    4.1 กิจกรรมส่งเสริมและพัฒนาการผลิตสินค้าสมุนไพรชีวภาพ</t>
  </si>
  <si>
    <t xml:space="preserve">         1. พัฒนาเกษตรกรผลิตสินค้าไม้ผลอัตลักษณ์พื้นถิ่นที่เหมาะสมกับพื้นที่สู่มาตรฐานสร้างความเข้มแข็งขององค์การ</t>
  </si>
  <si>
    <t xml:space="preserve">              3.1 ติดตามคาดคะเนสถานการณ์ผลไม้ระดับจังหวัด/เขต</t>
  </si>
  <si>
    <t>8. โครงการส่งเสริมการเพิ่มประสิทธิภาพการใช้น้ำในระดับไร่นา</t>
  </si>
  <si>
    <t xml:space="preserve">   กิจกรรม ส่งเสริมการเพิ่มประสิทธิภาพการใช้น้ำในระดับไร่นา</t>
  </si>
  <si>
    <t xml:space="preserve">       1.1 ติดตามการจัดเก็บและปรับปรุงข้อมูลทะเบียนเกษตรกรให้เป็นปัจจุบัน</t>
  </si>
  <si>
    <t xml:space="preserve">       1.2 ค่าอินเทอร์เน็ตสำหรับใช้กับ Tablet ในการปรับปรุงทะเบียนและวาดแปลง </t>
  </si>
  <si>
    <t>10. โครงการพัฒนาประสิทธิภาพโลจิสติกส์เกษตรเพื่อลดการสูญเสีย</t>
  </si>
  <si>
    <t xml:space="preserve">     กิจกรรม พัฒนาประสิทธิภาพโลจิสติกส์เกษตรเพื่อลดการสูญเสีย</t>
  </si>
  <si>
    <t xml:space="preserve">    1. พัฒนาเกษตรกรเป็นผู้ประกอบการสู่ตลาดสินค้าเกษตรที่มีศักยภาพ</t>
  </si>
  <si>
    <t xml:space="preserve">        2.1 สนับสนุนการดำเนินงานของเครือข่ายวิสาหกิจชุมชน</t>
  </si>
  <si>
    <t xml:space="preserve">       4.1 ประชุมคณะอนุกรรมการอำเภอที่แต่งตั้งโดยคณะกรรมการส่งเสริมวิสาหกิจชุมชนุจังหวัด</t>
  </si>
  <si>
    <t xml:space="preserve">       1.1 จัดกระบวนการเรียนรู้เพื่อเตรียมความพร้อมเข้าสู่สังคมเกษตรสูงวัย ส่งเสริมการรวมกลุ่ม และจัดทำแผนการสร้างรายได้เสริมจากการประกอบอาชีพในกลุ่มเกษตรสูงวัย</t>
  </si>
  <si>
    <t xml:space="preserve">       1.2 จัดกระบวนการเรียนรู้เพื่อพัฒนาทักษะตามแผนการสร้างรายได้เสริมจากการประกอบอาชีพในกลุ่มเกษตรสูงวัย</t>
  </si>
  <si>
    <t xml:space="preserve">      2.1 จัดกระบวนการเรียนรู้และจัดทำแผนธุรกิจ เพื่อเตรียมความพร้อมสู่การเป็นผู้ประกอบการเกษตรเบื้องต้น</t>
  </si>
  <si>
    <t>โครงการระบบส่งเสริมเกษตรแบบแปลงใหญ่ กิจกรรมระบบส่งเสริมเกษตรแบบแปลงใหญ่</t>
  </si>
  <si>
    <t xml:space="preserve">        1.1 พัฒนาศักยภาพกลุ่มส่งเสริมอาชีพการเกษตรเพื่อยกระดับสู่การเป็นผู้ประกอบการเกษตรเบื้องต้น</t>
  </si>
  <si>
    <t xml:space="preserve">             2.1.1 พัฒนาศักยภาพผู้นำกลุ่มแม่บ้านเกษตรกรระดับจังหวัด (ในรูปแบบออนไลน์)</t>
  </si>
  <si>
    <t xml:space="preserve">            2.2.1 จัดกระบวนการเรียนรู้เพื่อวิเคราะห์ศักยภาพกลุ่ม/พื้นที่/สินค้า และจัดทำแผนพัฒนาธุรกิจเบื้องต้น</t>
  </si>
  <si>
    <t xml:space="preserve">       3.1 เสริมสร้างและพัฒนากลุ่มยุวเกษตรกรให้มีความเข้มแข็ง</t>
  </si>
  <si>
    <t xml:space="preserve">             3.1.1 พัฒนาศักยภาพกลุ่มยุวเกษตรกรเพื่อเตรียมความพร้อมสู่กลุ่มเข้มแข็ง (Smart Group)</t>
  </si>
  <si>
    <t xml:space="preserve">                     1) อบรมถ่ายทอดความรู้และฝึกทักษะกระบวนการกลุ่มยุวเกษตรกร</t>
  </si>
  <si>
    <t xml:space="preserve">   4. ส่งเสริมความมั่นคงด้านอาหารระดับชุมชนเพื่อการพัฒนาที่ยั่งยืน</t>
  </si>
  <si>
    <t xml:space="preserve">       4.1 ส่งเสริมการสร้างความมั่นคงด้านอาหารเพื่อการบริโภคในครัวเรือนเกษตรกรและชุมชน</t>
  </si>
  <si>
    <t>2. โครงการศูนย์เรียนรู้การเพิ่มประสิทธิภาพการผลิตสินค้าเกษตร</t>
  </si>
  <si>
    <t xml:space="preserve">    กิจกรรม ศูนย์เรียนรู้การเพิ่มประสิทธิภาพการผลิตสินค้าเกษตร</t>
  </si>
  <si>
    <t xml:space="preserve">     1.1 งานวันถ่ายทอดเทคโนโลยีเพื่อเริ่มต้นฤดูกาลผลิตใหม่ (Field Day) </t>
  </si>
  <si>
    <t xml:space="preserve">    กิจกรรมพัฒนาเกษตรกรปราดเปรื่องและเกษตรกรรุ่นใหม่ (Smart Farmer &amp; Young Smart Farmer)</t>
  </si>
  <si>
    <t xml:space="preserve">                    1) อบรมหลักสูตรพัฒนาเกษตรกรรุ่นใหม่ให้เป็น Young Smart Farmer</t>
  </si>
  <si>
    <t xml:space="preserve">    1. ถ่ายทอดองค์ความรู้การสร้างมูลค่าเพิ่มจากวัสดุเหลือใช้ทางการเกษตรและฝึกอบรมเกษตรกร</t>
  </si>
  <si>
    <t xml:space="preserve">           3) วิเคราะห์และค้นหาองค์ความรู้ที่โดดเด่นของเกษตรกรแปลงต้นแบบ</t>
  </si>
  <si>
    <t xml:space="preserve">           4) ถอดองค์ความรู้ และจัดทำเนื้อหาส่งเสริมการพัฒนาแปลงต้นแบบ</t>
  </si>
  <si>
    <t xml:space="preserve">      2.2 พัฒนาศักยภาพกลุ่มแม่บ้านเกษตรกรเพื่อยกระดับสู่การเป็นผู้ประกอบการเกษตรเบื้องต้น</t>
  </si>
  <si>
    <t>3. โครงการส่งเสริมการใช้สารชีวภัณฑ์และแมลงศัตรูธรรมชาติทดแทนสารเคมีทางการเกษตร</t>
  </si>
  <si>
    <t xml:space="preserve">          2.2  สนับสนุนการปฏิบัติงานของอาสาสมัครเกษตรหมู่บ้าน (อกม.)</t>
  </si>
  <si>
    <t xml:space="preserve">2. กิจกรรมเพิ่มประสิทธิภาพการบริหารจัดการด้านการเกษตรและสหกรณ์ </t>
  </si>
  <si>
    <t xml:space="preserve">       1.1 การวิเคราะห์จัดทำแผนรายแปลง/จัดเวทีฯ</t>
  </si>
  <si>
    <t xml:space="preserve">        1.2 ถ่ายทอดความรู้ให้เกษตรกร</t>
  </si>
  <si>
    <t xml:space="preserve">        1.3 ค่าใช้จ่ายในการดำเนินโครงการฯ</t>
  </si>
  <si>
    <t xml:space="preserve">         2. พัฒนาการสร้างมูลค่าเพิ่ม การตลาด การประชาสัมพันธ์และเผยแพร่สินค้าไม้ผลอัตลักษณ์คุณภาพดีสู่ผู้บริโภค</t>
  </si>
  <si>
    <t xml:space="preserve">            2.1 พัฒนาจุดรวบรวมและบรรจุภัณฑ์เพื่อการเพิ่มมูลค่า</t>
  </si>
  <si>
    <t xml:space="preserve">                   3.3.1 สำรวจแปลงพยากรณ์เพื่อประเมินสถานการณ์ผลผลิตไม้ผลระดับอำเภอ</t>
  </si>
  <si>
    <t xml:space="preserve">   1. ถ่ายทอดความรู้แก่เกษตรกร หลักสูตรการใช้น้ำอย่างรู้คุณค่า สำหรับเกษตรกร</t>
  </si>
  <si>
    <t>เครื่อง</t>
  </si>
  <si>
    <t xml:space="preserve">    2. พัฒนาตลาดเกษตรกรให้มีอัตลักษณ์ เป็นแหล่งรวบรวมและจำหน่ายสินค้าของเกษตรกรที่มีศักยภาพ</t>
  </si>
  <si>
    <t xml:space="preserve">                     1) จัดเวทีชุมชน ครั้งที่ 1</t>
  </si>
  <si>
    <t xml:space="preserve">        1.1 การยกระดับศักยภาพวิสาหกิจชุมชนจากระดับ ปานกลางเป็นระดับดี</t>
  </si>
  <si>
    <t xml:space="preserve">                     2) สนับสนุนงบประมาณยกระดับตามแผนพัฒนาศักยภาพ</t>
  </si>
  <si>
    <t xml:space="preserve">    4. สนับสนุนกลไกการดำเนินงานตาม พ.ร.บ. ส่งเสริมวิสาหกิจชุมชน </t>
  </si>
  <si>
    <t xml:space="preserve">            1) สนับสนุนการดำเนินงานของนายทะเบียนวิสาหกิจ ชุมชน (อำเภอละ 2,000 บาท)</t>
  </si>
  <si>
    <t xml:space="preserve">                - อ.เมือง</t>
  </si>
  <si>
    <t xml:space="preserve">    1. ส่งเสริมเคหกิจเกษตรเพื่อการพัฒนาคุณภาพชีวิตและสร้างรายได้เสริมจากการประกอบอาชีพในกลุ่มเกษตรสูง</t>
  </si>
  <si>
    <t xml:space="preserve">      1.1 พัฒนาศักยภาพสมาชิกวิสาหกิจชุมชนด้านการบริหาร จัดการแหล่งท่องเที่ยวให้ได้มาตรฐาน มีความปลอดภัยและการพัฒนาแหล่งท่องเที่ยวเชิงเกษตรตามหลัก BCG Model</t>
  </si>
  <si>
    <t xml:space="preserve">                - อ. เขาสมิง</t>
  </si>
  <si>
    <t xml:space="preserve">              1.1.1 จัดกระบวนการเรียนรู้เพื่อวิเคราะห์ศักยภาพ กลุ่ม/พื้นที่/ชุมชน และจัดทำแผนพัฒนาสู่ ผู้ประกอบการเกษตรเบื้องต้น</t>
  </si>
  <si>
    <t xml:space="preserve">              1.1.2 จัดกิจกรรมแลกเปลี่ยนเรียนรู้เพื่อพัฒนาศักยภาพกลุ่มสู่ผู้ประกอบการเกษตรเบื้องต้น และเชื่อมโยงเครือข่ายกับผู้ประกอบการเกษตร</t>
  </si>
  <si>
    <t xml:space="preserve">           2.2.2 จัดกิจกรรมแลกเปลี่ยนเรียนรู้การบริหารจัดการธุรกิจและเชื่อมโยงเครือข่ายกับผู้ประกอบการเกษตร</t>
  </si>
  <si>
    <t xml:space="preserve">             4.1.1 จัดกระบวนการเรียนรู้ระยะที่ 1 สร้างการรับรู้วิเคราะห์พื้นที่ และจัดทำแผนสร้างความมั่นคงด้านอาหารเพื่อการบริโภคในครัวเรือนเกษตรกรและชุมชน </t>
  </si>
  <si>
    <t xml:space="preserve">              4.1.2 จัดกระบวนการเรียนรู้ระยะที่ 2 พัฒนา ทักษะด้านการเกษตรและเคหกิจเกษตร เพื่อสร้างความมั่นคงด้านอาหาร</t>
  </si>
  <si>
    <t xml:space="preserve">        5.1 คัดเลือกเกษตรกรและสถาบันเกษตรกรดีเด่น เพื่อ เผยแพร่เกียรติคุณและผลงานต่อสาธารณชน</t>
  </si>
  <si>
    <t xml:space="preserve">              5.1.1 ค่าใช้จ่ายในการคัดเลือกเกษตรกรและ สถาบันเกษตรกรดีเด่น ระดับจังหวัด</t>
  </si>
  <si>
    <t xml:space="preserve">            1) พัฒนาเป็นแหล่งเรียนรู้ต้นแบบ ศพก.  ด้านเศรษฐกิจพอเพียง </t>
  </si>
  <si>
    <t xml:space="preserve">                      - จังหวัด</t>
  </si>
  <si>
    <t xml:space="preserve">                      - อ.เมืองตราด</t>
  </si>
  <si>
    <t xml:space="preserve">                    - จังหวัด</t>
  </si>
  <si>
    <t xml:space="preserve">                    - อ.เมืองตราด</t>
  </si>
  <si>
    <t xml:space="preserve">                    - อ.เขาสมิง</t>
  </si>
  <si>
    <t xml:space="preserve">                    - อ.แหลมงอบ</t>
  </si>
  <si>
    <t xml:space="preserve">                    - อ.คลองใหญ่</t>
  </si>
  <si>
    <t xml:space="preserve">                    - อ.บ่อไร่</t>
  </si>
  <si>
    <t xml:space="preserve">                    - อ.เกาะกูด</t>
  </si>
  <si>
    <t xml:space="preserve">                    - อ.เกาะช้าง</t>
  </si>
  <si>
    <t xml:space="preserve">                  2) ประเมินการขับเคลื่อนการพัฒนา ศดปช. ในพื้นที่ </t>
  </si>
  <si>
    <t xml:space="preserve">          4.2.3 ประกวดศูนย์จัดการดินปุ๋ยชุมชน (ศดปช.) ดีเด่น </t>
  </si>
  <si>
    <t xml:space="preserve">    1. พัฒนาเกษตรกรปราดเปรื่องและเกษตรกรรุ่นใหม่ (Smart Farmer &amp; Young Smart Farmer)</t>
  </si>
  <si>
    <t xml:space="preserve">            1.1.1 พัฒนาเกษตรกรรุ่นใหม่ให้เป็น  Young Smart  Farmer</t>
  </si>
  <si>
    <t xml:space="preserve">             1.2.1 พัฒนาเกษตรกรให้เป็นเกษตรกรปราดเปรื่อง  (Smart Farmer)</t>
  </si>
  <si>
    <t xml:space="preserve">                     1) อบรมหลักสูตรการพัฒนาเกษตรกร ให้เป็น เกษตรกรปราดเปรื่อง (Smart Farmer)</t>
  </si>
  <si>
    <t xml:space="preserve">    2. โครงการคลินิกเกษตรเคลื่อนที่ในพระราชานุเคราะห์ สมเด็จพระบรมโอรสาธิราชฯ สยามมกุฎราชกุมาร</t>
  </si>
  <si>
    <t xml:space="preserve">          1.1 เวทีแลกเปลี่ยนเรียนรู้ระดับอำเภอ   (District  Workshop : DW)</t>
  </si>
  <si>
    <t xml:space="preserve">      1.1 จัดกระบวนการถ่ายทอดความรู้ให้เกษตรกร ครั้งที่ 1 
การป้องกันกำจัดศัตรูพืชโดยวิธีผสมผสาน</t>
  </si>
  <si>
    <t xml:space="preserve">             1.2 ปรับปรุง/ขยายผลจุดเรียนรู้การเพิ่มประสิทธิภาพ
การผลิตและจุดเรียนรู้การแปรรูปสมุนไพร</t>
  </si>
  <si>
    <t xml:space="preserve">    7.1 กิจกรรมส่งเสริมอาชีพด้านการเกษตรตามอัตลักษณ์
และภูมิปัญญาท้องถิ่น</t>
  </si>
  <si>
    <t xml:space="preserve">       1.1 ถ่ายทอดความรู้และพัฒนาศักยภาพเกษตรกรฯ พื้นที่
นำร่องกลุ่มเดิมหรือกลุ่มใหม่</t>
  </si>
  <si>
    <t xml:space="preserve">   กิจกรรม ส่งเสริมการอารักขาพืชเพื่อเพิ่มประสิทธิภาพ
 การผลิตสินค้าเกษตร</t>
  </si>
  <si>
    <t xml:space="preserve">      1.2 จัดกระบวนการถ่ายทอดความรู้ให้เกษตรกร ครั้งที่ 2
การใช้สารเคมีอย่างถูกต้องและปลอดภัย</t>
  </si>
  <si>
    <t xml:space="preserve">      1.3 สนับสนุนให้เกษตรกรใช้ชีวภัณฑ์ (เชื้อจุลินทรีย์ และศัตรูธรรมชาติ) รวมถึงวิธีการต่าง ๆ ที่เหมาะสมในการควบคุมศัตรูพืช</t>
  </si>
  <si>
    <t xml:space="preserve">      2.1 ตรวจสารเคมีทางการเกษตรตกค้างในผลผลิตการเกษตร
ของเกษตรกร</t>
  </si>
  <si>
    <t xml:space="preserve">             1.1 จัดกระบวนการเรียนรู้เพื่อเพิ่มศักยภาพกลุ่ม
เกษตรกรผู้ผลิตสมุนไพร </t>
  </si>
  <si>
    <t xml:space="preserve">    2. จัดประชุมเชื่อมโยงการดำเนินงานคณะกรรมการเครือข่าย
ศพก. และแปลงใหญ่ </t>
  </si>
  <si>
    <t xml:space="preserve">            1.1 จัดอบรมถ่ายทอดเทคโนโลยีการผลิตสินค้าไม้ผล
อัตลักษณ์พื้นถิ่น</t>
  </si>
  <si>
    <t xml:space="preserve">                   3.3.2 จัดทำ Focus group เพื่อสรุปข้อมูล
การประเมินสถานการณ์ผลผลิตในแปลงพยากรณ์ (ระดับอำเภอ)</t>
  </si>
  <si>
    <t xml:space="preserve">                   3.3.3 จัดทำ Focus group เพื่อสรุปข้อมูล
การประเมินสถานการณ์ผลผลิตในแปลงพยากรณ์ (ระดับจังหวัด)</t>
  </si>
  <si>
    <t xml:space="preserve">             1.1 อบรมเกษตรกรเข้าสู่ระบบมาตรฐาน GAP
 และศึกษาดูงาน</t>
  </si>
  <si>
    <t xml:space="preserve">       2.2 ส่งเสริมและพัฒนาแหล่งท่องเที่ยวเชิงเกษตรต้นแบบ 
 BCG Model</t>
  </si>
  <si>
    <t xml:space="preserve">                     2) สนับสนุนวัสดุการเกษตรเพื่อพัฒนาทักษะ
ด้านการเกษตรและเคหกิจเกษตร</t>
  </si>
  <si>
    <t xml:space="preserve">       1. ถ่ายทอดความรู้ให้แก่เกษตรกร เรื่องการผลิตสับปะรด
คุณภาพดี เพื่อเตรียมผลักดันสู่การสร้างให้เป็นสินค้าอัตลักษณ์</t>
  </si>
  <si>
    <t xml:space="preserve">           1) งานถ่ายทอดเทคโนโลยีเพื่อเริ่มต้นฤดูกาลผลิตใหม่
(Field Day) </t>
  </si>
  <si>
    <t xml:space="preserve">                  1) พัฒนาโรงเรียนเกษตรกรต้นแบบ ปี 2567 
ด้านการจัดการศัตรูพืชแบบมีส่วนร่วมของชุมชน </t>
  </si>
  <si>
    <t xml:space="preserve">          4.2.2 สนับสนุนการถ่ายทอดเทคโนโลยีและนวัตกรรม
การจัดการดินและปุ๋ย</t>
  </si>
  <si>
    <t xml:space="preserve">                  1) สนับสนุนการจัดทำแปลงเรียนรู้การจัดการดิน
 และปุ๋ยเพื่อลดต้นทุนการผลิต</t>
  </si>
  <si>
    <t xml:space="preserve">          4.2.1 ขับเคลื่อนการดำเนินงานของศูนย์จัดการดินปุ๋ยชุมชน (ศดปช.)</t>
  </si>
  <si>
    <t xml:space="preserve">    กิจกรรม ส่งเสริมการใช้เครื่องจักรกลการเกษตรทดแทนแรงงานเกษตร</t>
  </si>
  <si>
    <t xml:space="preserve">              3.3 เพิ่มประสิทธิภาพการจัดทำข้อมูลประมาณการ
ผลผลิตไม้ผล</t>
  </si>
  <si>
    <t xml:space="preserve">       1.1 วิเคราะห์ชุมชน ถ่ายทอดองค์ความรู้การสร้างมูลค่า
เพิ่มจากวัสดุเหลือใช้ทางการเกษตร</t>
  </si>
  <si>
    <t xml:space="preserve">       1.2 ส่งเสริมการพัฒนาผลิตภัณฑ์จากวัสดุเหลือใช้
ทางการเกษตรและถ่ายทอดแนวทางการพัฒนาธุรกิจพัฒนาศักยภาพด้านการตลาด</t>
  </si>
  <si>
    <t xml:space="preserve">       3.1 ถ่ายทอดความรู้ด้านการเกษตรให้กับครู นักเรียน
และผู้ปกครอง</t>
  </si>
  <si>
    <t>แผนงาน ยุทธศาสตร์เพื่อสนับสนุนด้านการสร้างโอกาสและ ความเสมอภาคทางสังคม</t>
  </si>
  <si>
    <t>2. เสริมสร้างศักยภาพกลุ่มเกษตรสูงวัยเพื่อเตรียมความพร้อม
เป็นผู้ประกอบการเกษตรเบื้องต้น</t>
  </si>
  <si>
    <t xml:space="preserve">       2.1 จัดทำเวทีชุมชนเพื่อส่งเสริมและพัฒนาแหล่งท่องเที่ยว
เชิงเกษตรต้นแบบ</t>
  </si>
  <si>
    <t>หน่วยงาน สำนักงานเกษตรอำเภอ................................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</si>
</sst>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8" formatCode="#,##0.0"/>
    <numFmt numFmtId="189" formatCode="_-* #,##0_-;\-* #,##0_-;_-* &quot;-&quot;??_-;_-@_-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DilleniaUPC"/>
      <family val="1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2.5"/>
      <name val="TH SarabunPSK"/>
      <family val="2"/>
    </font>
    <font>
      <sz val="10"/>
      <name val="TH SarabunPSK"/>
      <family val="2"/>
    </font>
    <font>
      <u/>
      <sz val="14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u/>
      <sz val="13"/>
      <name val="TH SarabunPSK"/>
      <family val="2"/>
    </font>
    <font>
      <sz val="13"/>
      <color rgb="FFFF0000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sz val="13"/>
      <color rgb="FF0070C0"/>
      <name val="TH SarabunPSK"/>
      <family val="2"/>
    </font>
    <font>
      <b/>
      <sz val="13"/>
      <color rgb="FFFF0000"/>
      <name val="TH SarabunPSK"/>
      <family val="2"/>
    </font>
    <font>
      <sz val="12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8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left"/>
    </xf>
    <xf numFmtId="0" fontId="3" fillId="2" borderId="0" xfId="0" applyFont="1" applyFill="1" applyAlignment="1">
      <alignment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4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center"/>
    </xf>
    <xf numFmtId="189" fontId="3" fillId="2" borderId="9" xfId="3" applyNumberFormat="1" applyFont="1" applyFill="1" applyBorder="1" applyAlignment="1">
      <alignment vertical="top" wrapText="1"/>
    </xf>
    <xf numFmtId="189" fontId="3" fillId="2" borderId="10" xfId="3" applyNumberFormat="1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3" fontId="7" fillId="2" borderId="10" xfId="0" applyNumberFormat="1" applyFont="1" applyFill="1" applyBorder="1" applyAlignment="1">
      <alignment vertical="top" wrapText="1"/>
    </xf>
    <xf numFmtId="189" fontId="3" fillId="2" borderId="0" xfId="0" applyNumberFormat="1" applyFont="1" applyFill="1"/>
    <xf numFmtId="3" fontId="17" fillId="2" borderId="10" xfId="0" applyNumberFormat="1" applyFont="1" applyFill="1" applyBorder="1" applyAlignment="1">
      <alignment vertical="top" wrapText="1"/>
    </xf>
    <xf numFmtId="0" fontId="17" fillId="2" borderId="13" xfId="0" applyFont="1" applyFill="1" applyBorder="1" applyAlignment="1">
      <alignment horizontal="left"/>
    </xf>
    <xf numFmtId="3" fontId="18" fillId="2" borderId="12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top" wrapText="1"/>
    </xf>
    <xf numFmtId="3" fontId="5" fillId="2" borderId="1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top" wrapText="1"/>
    </xf>
    <xf numFmtId="189" fontId="8" fillId="2" borderId="10" xfId="3" applyNumberFormat="1" applyFont="1" applyFill="1" applyBorder="1" applyAlignment="1">
      <alignment vertical="center" wrapText="1"/>
    </xf>
    <xf numFmtId="189" fontId="3" fillId="2" borderId="10" xfId="3" applyNumberFormat="1" applyFont="1" applyFill="1" applyBorder="1" applyAlignment="1">
      <alignment vertical="center" wrapText="1"/>
    </xf>
    <xf numFmtId="188" fontId="5" fillId="2" borderId="10" xfId="12" applyNumberFormat="1" applyFont="1" applyFill="1" applyBorder="1" applyAlignment="1">
      <alignment horizontal="left"/>
    </xf>
    <xf numFmtId="3" fontId="5" fillId="2" borderId="1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3" fontId="7" fillId="2" borderId="10" xfId="0" applyNumberFormat="1" applyFont="1" applyFill="1" applyBorder="1" applyAlignment="1">
      <alignment horizontal="center" wrapText="1"/>
    </xf>
    <xf numFmtId="0" fontId="4" fillId="2" borderId="10" xfId="0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188" fontId="4" fillId="2" borderId="10" xfId="12" applyNumberFormat="1" applyFont="1" applyFill="1" applyBorder="1" applyAlignment="1">
      <alignment horizontal="left"/>
    </xf>
    <xf numFmtId="188" fontId="7" fillId="2" borderId="10" xfId="12" applyNumberFormat="1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center" wrapText="1"/>
    </xf>
    <xf numFmtId="3" fontId="8" fillId="2" borderId="9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center" wrapText="1"/>
    </xf>
    <xf numFmtId="3" fontId="8" fillId="2" borderId="17" xfId="0" applyNumberFormat="1" applyFont="1" applyFill="1" applyBorder="1" applyAlignment="1">
      <alignment horizontal="center"/>
    </xf>
    <xf numFmtId="3" fontId="8" fillId="2" borderId="19" xfId="0" applyNumberFormat="1" applyFont="1" applyFill="1" applyBorder="1" applyAlignment="1">
      <alignment horizontal="center"/>
    </xf>
    <xf numFmtId="188" fontId="7" fillId="2" borderId="18" xfId="12" applyNumberFormat="1" applyFont="1" applyFill="1" applyBorder="1" applyAlignment="1">
      <alignment horizontal="left"/>
    </xf>
    <xf numFmtId="188" fontId="7" fillId="2" borderId="11" xfId="12" applyNumberFormat="1" applyFont="1" applyFill="1" applyBorder="1" applyAlignment="1">
      <alignment horizontal="left"/>
    </xf>
    <xf numFmtId="188" fontId="4" fillId="2" borderId="11" xfId="12" applyNumberFormat="1" applyFont="1" applyFill="1" applyBorder="1" applyAlignment="1">
      <alignment horizontal="left"/>
    </xf>
    <xf numFmtId="188" fontId="4" fillId="2" borderId="18" xfId="12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wrapText="1"/>
    </xf>
    <xf numFmtId="0" fontId="13" fillId="2" borderId="17" xfId="0" applyFont="1" applyFill="1" applyBorder="1" applyAlignment="1">
      <alignment horizontal="center"/>
    </xf>
    <xf numFmtId="0" fontId="4" fillId="2" borderId="11" xfId="0" applyFont="1" applyFill="1" applyBorder="1" applyAlignment="1">
      <alignment wrapText="1"/>
    </xf>
    <xf numFmtId="3" fontId="2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 wrapText="1"/>
    </xf>
    <xf numFmtId="3" fontId="7" fillId="2" borderId="9" xfId="0" applyNumberFormat="1" applyFont="1" applyFill="1" applyBorder="1" applyAlignment="1">
      <alignment horizontal="center" wrapText="1"/>
    </xf>
    <xf numFmtId="3" fontId="3" fillId="2" borderId="17" xfId="0" applyNumberFormat="1" applyFont="1" applyFill="1" applyBorder="1" applyAlignment="1">
      <alignment horizontal="center" wrapText="1"/>
    </xf>
    <xf numFmtId="3" fontId="2" fillId="2" borderId="17" xfId="0" applyNumberFormat="1" applyFont="1" applyFill="1" applyBorder="1" applyAlignment="1">
      <alignment horizontal="center" wrapText="1"/>
    </xf>
    <xf numFmtId="3" fontId="8" fillId="2" borderId="9" xfId="0" applyNumberFormat="1" applyFont="1" applyFill="1" applyBorder="1" applyAlignment="1">
      <alignment horizontal="center" vertical="top"/>
    </xf>
    <xf numFmtId="3" fontId="8" fillId="2" borderId="9" xfId="0" applyNumberFormat="1" applyFont="1" applyFill="1" applyBorder="1" applyAlignment="1">
      <alignment horizontal="center" vertical="center"/>
    </xf>
    <xf numFmtId="189" fontId="7" fillId="2" borderId="9" xfId="3" applyNumberFormat="1" applyFont="1" applyFill="1" applyBorder="1" applyAlignment="1">
      <alignment vertical="top" wrapText="1"/>
    </xf>
    <xf numFmtId="189" fontId="7" fillId="2" borderId="10" xfId="3" applyNumberFormat="1" applyFont="1" applyFill="1" applyBorder="1" applyAlignment="1">
      <alignment vertical="top" wrapText="1"/>
    </xf>
    <xf numFmtId="189" fontId="7" fillId="2" borderId="10" xfId="3" applyNumberFormat="1" applyFont="1" applyFill="1" applyBorder="1" applyAlignment="1">
      <alignment vertical="center" wrapText="1"/>
    </xf>
    <xf numFmtId="189" fontId="16" fillId="2" borderId="9" xfId="3" applyNumberFormat="1" applyFont="1" applyFill="1" applyBorder="1" applyAlignment="1">
      <alignment vertical="top" wrapText="1"/>
    </xf>
    <xf numFmtId="189" fontId="16" fillId="2" borderId="10" xfId="3" applyNumberFormat="1" applyFont="1" applyFill="1" applyBorder="1" applyAlignment="1">
      <alignment vertical="top" wrapText="1"/>
    </xf>
    <xf numFmtId="189" fontId="7" fillId="2" borderId="9" xfId="3" applyNumberFormat="1" applyFont="1" applyFill="1" applyBorder="1" applyAlignment="1">
      <alignment horizontal="right" vertical="top" shrinkToFit="1"/>
    </xf>
    <xf numFmtId="189" fontId="15" fillId="2" borderId="9" xfId="3" applyNumberFormat="1" applyFont="1" applyFill="1" applyBorder="1" applyAlignment="1">
      <alignment horizontal="right" vertical="top" shrinkToFit="1"/>
    </xf>
    <xf numFmtId="189" fontId="7" fillId="2" borderId="10" xfId="3" applyNumberFormat="1" applyFont="1" applyFill="1" applyBorder="1" applyAlignment="1">
      <alignment horizontal="center" vertical="top" wrapText="1"/>
    </xf>
    <xf numFmtId="189" fontId="19" fillId="2" borderId="10" xfId="3" applyNumberFormat="1" applyFont="1" applyFill="1" applyBorder="1" applyAlignment="1">
      <alignment vertical="top" wrapText="1"/>
    </xf>
    <xf numFmtId="189" fontId="17" fillId="2" borderId="9" xfId="3" applyNumberFormat="1" applyFont="1" applyFill="1" applyBorder="1" applyAlignment="1">
      <alignment vertical="top" wrapText="1"/>
    </xf>
    <xf numFmtId="189" fontId="17" fillId="2" borderId="10" xfId="3" applyNumberFormat="1" applyFont="1" applyFill="1" applyBorder="1" applyAlignment="1">
      <alignment vertical="top" wrapText="1"/>
    </xf>
    <xf numFmtId="189" fontId="17" fillId="2" borderId="10" xfId="3" applyNumberFormat="1" applyFont="1" applyFill="1" applyBorder="1" applyAlignment="1">
      <alignment vertical="center" wrapText="1"/>
    </xf>
    <xf numFmtId="3" fontId="7" fillId="2" borderId="17" xfId="0" applyNumberFormat="1" applyFont="1" applyFill="1" applyBorder="1" applyAlignment="1">
      <alignment horizontal="center"/>
    </xf>
    <xf numFmtId="3" fontId="7" fillId="2" borderId="19" xfId="0" applyNumberFormat="1" applyFont="1" applyFill="1" applyBorder="1" applyAlignment="1">
      <alignment horizontal="center"/>
    </xf>
    <xf numFmtId="3" fontId="7" fillId="2" borderId="19" xfId="0" applyNumberFormat="1" applyFont="1" applyFill="1" applyBorder="1"/>
    <xf numFmtId="189" fontId="7" fillId="2" borderId="12" xfId="3" applyNumberFormat="1" applyFont="1" applyFill="1" applyBorder="1" applyAlignment="1">
      <alignment vertical="top" wrapText="1"/>
    </xf>
    <xf numFmtId="189" fontId="7" fillId="2" borderId="14" xfId="3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wrapText="1"/>
    </xf>
    <xf numFmtId="189" fontId="8" fillId="2" borderId="10" xfId="3" applyNumberFormat="1" applyFont="1" applyFill="1" applyBorder="1" applyAlignment="1">
      <alignment vertical="top" wrapText="1"/>
    </xf>
    <xf numFmtId="0" fontId="4" fillId="2" borderId="2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wrapText="1"/>
    </xf>
    <xf numFmtId="189" fontId="9" fillId="2" borderId="10" xfId="3" applyNumberFormat="1" applyFont="1" applyFill="1" applyBorder="1" applyAlignment="1">
      <alignment vertical="top" wrapText="1"/>
    </xf>
    <xf numFmtId="0" fontId="3" fillId="2" borderId="2" xfId="0" applyFont="1" applyFill="1" applyBorder="1"/>
    <xf numFmtId="3" fontId="3" fillId="2" borderId="9" xfId="0" applyNumberFormat="1" applyFont="1" applyFill="1" applyBorder="1" applyAlignment="1">
      <alignment horizontal="center" vertical="center" wrapText="1"/>
    </xf>
    <xf numFmtId="189" fontId="4" fillId="2" borderId="9" xfId="3" applyNumberFormat="1" applyFont="1" applyFill="1" applyBorder="1" applyAlignment="1">
      <alignment vertical="top" wrapText="1"/>
    </xf>
    <xf numFmtId="189" fontId="4" fillId="2" borderId="10" xfId="3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10" fillId="2" borderId="9" xfId="0" applyFont="1" applyFill="1" applyBorder="1" applyAlignment="1">
      <alignment horizontal="center"/>
    </xf>
    <xf numFmtId="0" fontId="4" fillId="2" borderId="10" xfId="0" applyFont="1" applyFill="1" applyBorder="1"/>
    <xf numFmtId="0" fontId="7" fillId="2" borderId="1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 wrapText="1"/>
    </xf>
    <xf numFmtId="0" fontId="16" fillId="2" borderId="18" xfId="0" applyFont="1" applyFill="1" applyBorder="1" applyAlignment="1">
      <alignment horizontal="left"/>
    </xf>
    <xf numFmtId="0" fontId="8" fillId="2" borderId="9" xfId="0" applyFont="1" applyFill="1" applyBorder="1"/>
    <xf numFmtId="0" fontId="4" fillId="2" borderId="9" xfId="0" applyFont="1" applyFill="1" applyBorder="1" applyAlignment="1">
      <alignment wrapText="1"/>
    </xf>
    <xf numFmtId="3" fontId="7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0" fontId="4" fillId="2" borderId="0" xfId="0" applyFont="1" applyFill="1"/>
    <xf numFmtId="3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 wrapText="1"/>
    </xf>
    <xf numFmtId="3" fontId="8" fillId="0" borderId="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2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3" fillId="2" borderId="22" xfId="0" applyNumberFormat="1" applyFont="1" applyFill="1" applyBorder="1" applyAlignment="1">
      <alignment horizontal="center" wrapText="1"/>
    </xf>
    <xf numFmtId="3" fontId="8" fillId="2" borderId="21" xfId="0" applyNumberFormat="1" applyFont="1" applyFill="1" applyBorder="1" applyAlignment="1">
      <alignment horizontal="center"/>
    </xf>
    <xf numFmtId="3" fontId="8" fillId="2" borderId="22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wrapText="1"/>
    </xf>
    <xf numFmtId="3" fontId="2" fillId="0" borderId="9" xfId="0" applyNumberFormat="1" applyFont="1" applyBorder="1" applyAlignment="1">
      <alignment horizontal="center" wrapText="1"/>
    </xf>
    <xf numFmtId="0" fontId="2" fillId="0" borderId="9" xfId="0" applyFont="1" applyBorder="1"/>
    <xf numFmtId="188" fontId="7" fillId="0" borderId="9" xfId="12" applyNumberFormat="1" applyFont="1" applyBorder="1" applyAlignment="1">
      <alignment horizontal="left"/>
    </xf>
    <xf numFmtId="0" fontId="4" fillId="0" borderId="9" xfId="0" applyFont="1" applyBorder="1" applyAlignment="1">
      <alignment wrapText="1"/>
    </xf>
    <xf numFmtId="0" fontId="4" fillId="2" borderId="21" xfId="0" applyFont="1" applyFill="1" applyBorder="1" applyAlignment="1">
      <alignment horizontal="center"/>
    </xf>
    <xf numFmtId="188" fontId="7" fillId="2" borderId="22" xfId="12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188" fontId="7" fillId="2" borderId="0" xfId="12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center" wrapText="1"/>
    </xf>
    <xf numFmtId="3" fontId="8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188" fontId="7" fillId="2" borderId="9" xfId="12" applyNumberFormat="1" applyFont="1" applyFill="1" applyBorder="1" applyAlignment="1">
      <alignment horizontal="left"/>
    </xf>
    <xf numFmtId="0" fontId="7" fillId="2" borderId="9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 wrapText="1"/>
    </xf>
    <xf numFmtId="0" fontId="3" fillId="2" borderId="3" xfId="0" applyFont="1" applyFill="1" applyBorder="1"/>
    <xf numFmtId="0" fontId="8" fillId="0" borderId="9" xfId="0" applyFont="1" applyBorder="1" applyAlignment="1">
      <alignment horizontal="left"/>
    </xf>
    <xf numFmtId="0" fontId="3" fillId="2" borderId="0" xfId="0" applyFont="1" applyFill="1" applyAlignment="1">
      <alignment horizontal="left"/>
    </xf>
    <xf numFmtId="0" fontId="7" fillId="0" borderId="9" xfId="0" applyFont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2" borderId="22" xfId="0" applyFont="1" applyFill="1" applyBorder="1" applyAlignment="1">
      <alignment horizontal="left" wrapText="1"/>
    </xf>
    <xf numFmtId="49" fontId="8" fillId="2" borderId="1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188" fontId="4" fillId="0" borderId="9" xfId="12" applyNumberFormat="1" applyFont="1" applyBorder="1" applyAlignment="1">
      <alignment horizontal="left"/>
    </xf>
    <xf numFmtId="188" fontId="7" fillId="0" borderId="9" xfId="12" applyNumberFormat="1" applyFont="1" applyBorder="1" applyAlignment="1">
      <alignment horizontal="left" vertical="center" wrapText="1"/>
    </xf>
    <xf numFmtId="188" fontId="7" fillId="0" borderId="9" xfId="12" applyNumberFormat="1" applyFont="1" applyBorder="1" applyAlignment="1">
      <alignment horizontal="left" wrapText="1"/>
    </xf>
    <xf numFmtId="0" fontId="4" fillId="2" borderId="9" xfId="0" applyFont="1" applyFill="1" applyBorder="1" applyAlignment="1">
      <alignment horizontal="left"/>
    </xf>
    <xf numFmtId="188" fontId="4" fillId="2" borderId="9" xfId="12" applyNumberFormat="1" applyFont="1" applyFill="1" applyBorder="1" applyAlignment="1">
      <alignment horizontal="left"/>
    </xf>
    <xf numFmtId="188" fontId="7" fillId="2" borderId="9" xfId="12" applyNumberFormat="1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188" fontId="7" fillId="2" borderId="9" xfId="12" applyNumberFormat="1" applyFont="1" applyFill="1" applyBorder="1" applyAlignment="1">
      <alignment horizontal="left" vertical="center" wrapText="1"/>
    </xf>
    <xf numFmtId="188" fontId="4" fillId="0" borderId="9" xfId="12" applyNumberFormat="1" applyFont="1" applyBorder="1" applyAlignment="1">
      <alignment horizontal="left" wrapText="1"/>
    </xf>
    <xf numFmtId="188" fontId="4" fillId="2" borderId="9" xfId="12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/>
    </xf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 wrapText="1"/>
    </xf>
    <xf numFmtId="3" fontId="3" fillId="0" borderId="9" xfId="0" applyNumberFormat="1" applyFont="1" applyBorder="1" applyAlignment="1">
      <alignment horizontal="center"/>
    </xf>
    <xf numFmtId="188" fontId="17" fillId="0" borderId="9" xfId="12" applyNumberFormat="1" applyFont="1" applyBorder="1" applyAlignment="1">
      <alignment horizontal="left"/>
    </xf>
    <xf numFmtId="0" fontId="7" fillId="2" borderId="9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top" wrapText="1"/>
    </xf>
    <xf numFmtId="0" fontId="2" fillId="2" borderId="9" xfId="0" applyFont="1" applyFill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7" fillId="0" borderId="9" xfId="0" applyFont="1" applyBorder="1"/>
    <xf numFmtId="0" fontId="3" fillId="0" borderId="9" xfId="0" applyFont="1" applyBorder="1" applyAlignment="1">
      <alignment horizontal="left" vertical="center" wrapText="1"/>
    </xf>
    <xf numFmtId="3" fontId="7" fillId="0" borderId="9" xfId="3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vertical="center" wrapText="1"/>
    </xf>
    <xf numFmtId="0" fontId="3" fillId="2" borderId="9" xfId="0" applyFont="1" applyFill="1" applyBorder="1" applyAlignment="1">
      <alignment horizontal="left" wrapText="1"/>
    </xf>
    <xf numFmtId="3" fontId="9" fillId="2" borderId="9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wrapText="1"/>
    </xf>
    <xf numFmtId="49" fontId="5" fillId="2" borderId="9" xfId="0" applyNumberFormat="1" applyFont="1" applyFill="1" applyBorder="1" applyAlignment="1">
      <alignment horizontal="left" wrapText="1"/>
    </xf>
    <xf numFmtId="3" fontId="14" fillId="2" borderId="9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left" wrapText="1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/>
    <xf numFmtId="0" fontId="7" fillId="0" borderId="9" xfId="0" applyFont="1" applyBorder="1" applyAlignment="1">
      <alignment vertical="top"/>
    </xf>
    <xf numFmtId="188" fontId="4" fillId="2" borderId="9" xfId="12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wrapText="1"/>
    </xf>
    <xf numFmtId="0" fontId="4" fillId="2" borderId="9" xfId="0" applyFont="1" applyFill="1" applyBorder="1" applyAlignment="1">
      <alignment vertical="center" wrapText="1"/>
    </xf>
    <xf numFmtId="3" fontId="12" fillId="2" borderId="9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left" wrapText="1"/>
    </xf>
    <xf numFmtId="0" fontId="3" fillId="0" borderId="9" xfId="0" applyFont="1" applyBorder="1"/>
    <xf numFmtId="0" fontId="3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3" fontId="21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 wrapText="1"/>
    </xf>
    <xf numFmtId="0" fontId="18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3" fontId="2" fillId="2" borderId="21" xfId="0" applyNumberFormat="1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wrapText="1"/>
    </xf>
    <xf numFmtId="3" fontId="3" fillId="2" borderId="9" xfId="0" applyNumberFormat="1" applyFont="1" applyFill="1" applyBorder="1" applyAlignment="1">
      <alignment horizontal="center"/>
    </xf>
    <xf numFmtId="0" fontId="18" fillId="2" borderId="10" xfId="0" applyFont="1" applyFill="1" applyBorder="1" applyAlignment="1">
      <alignment horizontal="left" wrapText="1"/>
    </xf>
    <xf numFmtId="188" fontId="17" fillId="2" borderId="11" xfId="12" applyNumberFormat="1" applyFont="1" applyFill="1" applyBorder="1" applyAlignment="1">
      <alignment horizontal="left"/>
    </xf>
    <xf numFmtId="0" fontId="18" fillId="2" borderId="10" xfId="0" applyFont="1" applyFill="1" applyBorder="1" applyAlignment="1">
      <alignment horizontal="left" vertical="top" wrapText="1"/>
    </xf>
    <xf numFmtId="3" fontId="3" fillId="2" borderId="10" xfId="0" applyNumberFormat="1" applyFont="1" applyFill="1" applyBorder="1" applyAlignment="1">
      <alignment horizontal="center" vertical="top" wrapText="1"/>
    </xf>
    <xf numFmtId="3" fontId="3" fillId="2" borderId="9" xfId="0" applyNumberFormat="1" applyFont="1" applyFill="1" applyBorder="1" applyAlignment="1">
      <alignment horizontal="center" vertical="top" wrapText="1"/>
    </xf>
    <xf numFmtId="3" fontId="8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top" wrapText="1"/>
    </xf>
    <xf numFmtId="3" fontId="8" fillId="2" borderId="10" xfId="0" applyNumberFormat="1" applyFont="1" applyFill="1" applyBorder="1" applyAlignment="1">
      <alignment horizontal="center" vertical="top"/>
    </xf>
    <xf numFmtId="3" fontId="3" fillId="2" borderId="10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/>
    </xf>
    <xf numFmtId="188" fontId="3" fillId="2" borderId="9" xfId="12" applyNumberFormat="1" applyFont="1" applyFill="1" applyBorder="1" applyAlignment="1">
      <alignment horizontal="left" vertical="top"/>
    </xf>
    <xf numFmtId="3" fontId="3" fillId="2" borderId="9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188" fontId="2" fillId="2" borderId="20" xfId="12" applyNumberFormat="1" applyFont="1" applyFill="1" applyBorder="1" applyAlignment="1">
      <alignment horizontal="center" vertical="top"/>
    </xf>
    <xf numFmtId="188" fontId="2" fillId="2" borderId="16" xfId="12" applyNumberFormat="1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17" fontId="2" fillId="2" borderId="20" xfId="0" applyNumberFormat="1" applyFont="1" applyFill="1" applyBorder="1" applyAlignment="1">
      <alignment horizontal="center" vertical="top" wrapText="1"/>
    </xf>
    <xf numFmtId="3" fontId="3" fillId="2" borderId="15" xfId="0" applyNumberFormat="1" applyFont="1" applyFill="1" applyBorder="1" applyAlignment="1">
      <alignment horizontal="center"/>
    </xf>
  </cellXfs>
  <cellStyles count="31">
    <cellStyle name="เครื่องหมายจุลภาค 14" xfId="1" xr:uid="{00000000-0005-0000-0000-000001000000}"/>
    <cellStyle name="เครื่องหมายจุลภาค 14 2" xfId="25" xr:uid="{8939FD2C-0757-43D5-99D1-CE628F2DBF8E}"/>
    <cellStyle name="เครื่องหมายจุลภาค 15" xfId="2" xr:uid="{00000000-0005-0000-0000-000002000000}"/>
    <cellStyle name="เครื่องหมายจุลภาค 15 2" xfId="26" xr:uid="{08BA808C-ADD4-45EF-B32E-98FE3BE5383A}"/>
    <cellStyle name="เครื่องหมายจุลภาค 2" xfId="3" xr:uid="{00000000-0005-0000-0000-000003000000}"/>
    <cellStyle name="เครื่องหมายจุลภาค 2 2" xfId="23" xr:uid="{00000000-0005-0000-0000-000004000000}"/>
    <cellStyle name="เครื่องหมายจุลภาค 2 3" xfId="27" xr:uid="{2A79FAA9-23A0-4F58-813D-A29FAFBCA24B}"/>
    <cellStyle name="เครื่องหมายจุลภาค 25" xfId="4" xr:uid="{00000000-0005-0000-0000-000005000000}"/>
    <cellStyle name="เครื่องหมายจุลภาค 25 2" xfId="28" xr:uid="{AFB164AF-44A7-4E7F-8C97-49E774771F4F}"/>
    <cellStyle name="เครื่องหมายจุลภาค 3" xfId="5" xr:uid="{00000000-0005-0000-0000-000006000000}"/>
    <cellStyle name="เครื่องหมายจุลภาค 3 2" xfId="29" xr:uid="{7D851FD4-9FD8-4B33-B72B-3DA68EBBBC8F}"/>
    <cellStyle name="เครื่องหมายจุลภาค 39" xfId="6" xr:uid="{00000000-0005-0000-0000-000007000000}"/>
    <cellStyle name="เครื่องหมายจุลภาค 39 2" xfId="30" xr:uid="{4A3C1E0C-09DF-4D9B-A665-A3707B0E6DC4}"/>
    <cellStyle name="จุลภาค 2" xfId="24" xr:uid="{EB5FC027-AD4C-4C1E-9484-894127399540}"/>
    <cellStyle name="ปกติ" xfId="0" builtinId="0"/>
    <cellStyle name="ปกติ 14" xfId="7" xr:uid="{00000000-0005-0000-0000-000009000000}"/>
    <cellStyle name="ปกติ 15" xfId="8" xr:uid="{00000000-0005-0000-0000-00000A000000}"/>
    <cellStyle name="ปกติ 16" xfId="9" xr:uid="{00000000-0005-0000-0000-00000B000000}"/>
    <cellStyle name="ปกติ 17" xfId="10" xr:uid="{00000000-0005-0000-0000-00000C000000}"/>
    <cellStyle name="ปกติ 19" xfId="11" xr:uid="{00000000-0005-0000-0000-00000D000000}"/>
    <cellStyle name="ปกติ 2" xfId="12" xr:uid="{00000000-0005-0000-0000-00000E000000}"/>
    <cellStyle name="ปกติ 22" xfId="13" xr:uid="{00000000-0005-0000-0000-00000F000000}"/>
    <cellStyle name="ปกติ 25" xfId="14" xr:uid="{00000000-0005-0000-0000-000010000000}"/>
    <cellStyle name="ปกติ 38" xfId="15" xr:uid="{00000000-0005-0000-0000-000011000000}"/>
    <cellStyle name="ปกติ 42" xfId="16" xr:uid="{00000000-0005-0000-0000-000012000000}"/>
    <cellStyle name="ปกติ 43" xfId="17" xr:uid="{00000000-0005-0000-0000-000013000000}"/>
    <cellStyle name="ปกติ 46" xfId="18" xr:uid="{00000000-0005-0000-0000-000014000000}"/>
    <cellStyle name="ปกติ 47" xfId="19" xr:uid="{00000000-0005-0000-0000-000015000000}"/>
    <cellStyle name="ปกติ 48" xfId="20" xr:uid="{00000000-0005-0000-0000-000016000000}"/>
    <cellStyle name="ปกติ 49" xfId="21" xr:uid="{00000000-0005-0000-0000-000017000000}"/>
    <cellStyle name="ปกติ 6" xfId="22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S342"/>
  <sheetViews>
    <sheetView zoomScale="120" zoomScaleNormal="120" zoomScaleSheetLayoutView="100" workbookViewId="0">
      <pane ySplit="7" topLeftCell="A185" activePane="bottomLeft" state="frozen"/>
      <selection pane="bottomLeft" activeCell="B200" sqref="B200"/>
    </sheetView>
  </sheetViews>
  <sheetFormatPr defaultColWidth="9.140625" defaultRowHeight="18" customHeight="1" x14ac:dyDescent="0.3"/>
  <cols>
    <col min="1" max="1" width="4.140625" style="4" customWidth="1"/>
    <col min="2" max="2" width="43.5703125" style="2" customWidth="1"/>
    <col min="3" max="3" width="11.85546875" style="2" customWidth="1"/>
    <col min="4" max="15" width="6.85546875" style="2" customWidth="1"/>
    <col min="16" max="16" width="13" style="2" customWidth="1"/>
    <col min="17" max="17" width="13.5703125" style="2" hidden="1" customWidth="1"/>
    <col min="18" max="19" width="9.140625" style="2" hidden="1" customWidth="1"/>
    <col min="20" max="16384" width="9.140625" style="2"/>
  </cols>
  <sheetData>
    <row r="1" spans="1:19" ht="18" customHeight="1" x14ac:dyDescent="0.3">
      <c r="B1" s="268" t="s">
        <v>403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19" ht="18" customHeight="1" x14ac:dyDescent="0.3"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9" ht="18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 t="s">
        <v>64</v>
      </c>
    </row>
    <row r="4" spans="1:19" ht="18" customHeight="1" x14ac:dyDescent="0.3">
      <c r="A4" s="28"/>
      <c r="B4" s="6" t="s">
        <v>1</v>
      </c>
      <c r="C4" s="29"/>
      <c r="D4" s="272" t="s">
        <v>3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8"/>
    </row>
    <row r="5" spans="1:19" ht="18" customHeight="1" x14ac:dyDescent="0.3">
      <c r="A5" s="30"/>
      <c r="B5" s="10"/>
      <c r="C5" s="126" t="s">
        <v>65</v>
      </c>
      <c r="D5" s="273" t="s">
        <v>6</v>
      </c>
      <c r="E5" s="274"/>
      <c r="F5" s="275"/>
      <c r="G5" s="273" t="s">
        <v>7</v>
      </c>
      <c r="H5" s="274"/>
      <c r="I5" s="275"/>
      <c r="J5" s="273" t="s">
        <v>8</v>
      </c>
      <c r="K5" s="274"/>
      <c r="L5" s="275"/>
      <c r="M5" s="273" t="s">
        <v>9</v>
      </c>
      <c r="N5" s="274"/>
      <c r="O5" s="275"/>
      <c r="P5" s="12" t="s">
        <v>66</v>
      </c>
    </row>
    <row r="6" spans="1:19" ht="18" customHeight="1" x14ac:dyDescent="0.3">
      <c r="A6" s="9" t="s">
        <v>11</v>
      </c>
      <c r="B6" s="12"/>
      <c r="C6" s="126" t="s">
        <v>15</v>
      </c>
      <c r="D6" s="13" t="s">
        <v>17</v>
      </c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8" t="s">
        <v>24</v>
      </c>
      <c r="L6" s="8" t="s">
        <v>25</v>
      </c>
      <c r="M6" s="8" t="s">
        <v>26</v>
      </c>
      <c r="N6" s="8" t="s">
        <v>27</v>
      </c>
      <c r="O6" s="8" t="s">
        <v>28</v>
      </c>
      <c r="P6" s="31"/>
    </row>
    <row r="7" spans="1:19" ht="18" customHeight="1" x14ac:dyDescent="0.3">
      <c r="A7" s="32"/>
      <c r="B7" s="15"/>
      <c r="C7" s="18"/>
      <c r="D7" s="20">
        <v>64</v>
      </c>
      <c r="E7" s="20">
        <v>64</v>
      </c>
      <c r="F7" s="20">
        <v>64</v>
      </c>
      <c r="G7" s="20">
        <v>65</v>
      </c>
      <c r="H7" s="20">
        <v>65</v>
      </c>
      <c r="I7" s="20">
        <v>65</v>
      </c>
      <c r="J7" s="20">
        <v>65</v>
      </c>
      <c r="K7" s="20">
        <v>65</v>
      </c>
      <c r="L7" s="20">
        <v>65</v>
      </c>
      <c r="M7" s="20">
        <v>65</v>
      </c>
      <c r="N7" s="20">
        <v>65</v>
      </c>
      <c r="O7" s="20">
        <v>65</v>
      </c>
      <c r="P7" s="33"/>
    </row>
    <row r="8" spans="1:19" s="1" customFormat="1" ht="18" customHeight="1" x14ac:dyDescent="0.3">
      <c r="A8" s="21"/>
      <c r="B8" s="56" t="s">
        <v>168</v>
      </c>
      <c r="C8" s="57">
        <f>(C10+C22)</f>
        <v>49200</v>
      </c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22"/>
      <c r="Q8" s="2"/>
      <c r="R8" s="2"/>
      <c r="S8" s="2"/>
    </row>
    <row r="9" spans="1:19" s="1" customFormat="1" ht="18" customHeight="1" x14ac:dyDescent="0.3">
      <c r="A9" s="21"/>
      <c r="B9" s="56" t="s">
        <v>169</v>
      </c>
      <c r="C9" s="57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22"/>
      <c r="Q9" s="2"/>
      <c r="R9" s="2"/>
      <c r="S9" s="2"/>
    </row>
    <row r="10" spans="1:19" s="1" customFormat="1" ht="18" customHeight="1" x14ac:dyDescent="0.3">
      <c r="A10" s="21">
        <v>1</v>
      </c>
      <c r="B10" s="52" t="s">
        <v>34</v>
      </c>
      <c r="C10" s="57">
        <v>43200</v>
      </c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22"/>
      <c r="Q10" s="2"/>
      <c r="R10" s="2"/>
      <c r="S10" s="2"/>
    </row>
    <row r="11" spans="1:19" s="1" customFormat="1" ht="18" customHeight="1" x14ac:dyDescent="0.3">
      <c r="A11" s="21"/>
      <c r="B11" s="62" t="s">
        <v>121</v>
      </c>
      <c r="C11" s="57">
        <v>43200</v>
      </c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22"/>
      <c r="Q11" s="2"/>
      <c r="R11" s="2"/>
      <c r="S11" s="2"/>
    </row>
    <row r="12" spans="1:19" s="1" customFormat="1" ht="18" customHeight="1" x14ac:dyDescent="0.3">
      <c r="A12" s="21"/>
      <c r="B12" s="63" t="s">
        <v>36</v>
      </c>
      <c r="C12" s="64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22"/>
      <c r="Q12" s="2"/>
      <c r="R12" s="2"/>
      <c r="S12" s="2"/>
    </row>
    <row r="13" spans="1:19" s="1" customFormat="1" ht="18" customHeight="1" x14ac:dyDescent="0.3">
      <c r="A13" s="21"/>
      <c r="B13" s="63" t="s">
        <v>37</v>
      </c>
      <c r="C13" s="64">
        <v>3200</v>
      </c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22"/>
      <c r="Q13" s="2"/>
      <c r="R13" s="2"/>
      <c r="S13" s="2"/>
    </row>
    <row r="14" spans="1:19" s="1" customFormat="1" ht="18" customHeight="1" x14ac:dyDescent="0.3">
      <c r="A14" s="21"/>
      <c r="B14" s="63" t="s">
        <v>38</v>
      </c>
      <c r="C14" s="64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22"/>
      <c r="Q14" s="2"/>
      <c r="R14" s="2"/>
      <c r="S14" s="2"/>
    </row>
    <row r="15" spans="1:19" s="1" customFormat="1" ht="18" customHeight="1" x14ac:dyDescent="0.3">
      <c r="A15" s="21"/>
      <c r="B15" s="63" t="s">
        <v>39</v>
      </c>
      <c r="C15" s="64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22"/>
      <c r="Q15" s="2"/>
      <c r="R15" s="2"/>
      <c r="S15" s="2"/>
    </row>
    <row r="16" spans="1:19" s="1" customFormat="1" ht="18" customHeight="1" x14ac:dyDescent="0.3">
      <c r="A16" s="21"/>
      <c r="B16" s="63" t="s">
        <v>171</v>
      </c>
      <c r="C16" s="64">
        <v>14000</v>
      </c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2"/>
      <c r="Q16" s="2"/>
      <c r="R16" s="2"/>
      <c r="S16" s="2"/>
    </row>
    <row r="17" spans="1:19" s="1" customFormat="1" ht="18" customHeight="1" x14ac:dyDescent="0.3">
      <c r="A17" s="21"/>
      <c r="B17" s="63" t="s">
        <v>123</v>
      </c>
      <c r="C17" s="64"/>
      <c r="D17" s="35"/>
      <c r="E17" s="36"/>
      <c r="F17" s="112"/>
      <c r="G17" s="36"/>
      <c r="H17" s="36"/>
      <c r="I17" s="36"/>
      <c r="J17" s="36"/>
      <c r="K17" s="36"/>
      <c r="L17" s="36"/>
      <c r="M17" s="36"/>
      <c r="N17" s="36"/>
      <c r="O17" s="36"/>
      <c r="P17" s="22"/>
      <c r="Q17" s="2"/>
      <c r="R17" s="2"/>
      <c r="S17" s="2"/>
    </row>
    <row r="18" spans="1:19" s="1" customFormat="1" ht="18" customHeight="1" x14ac:dyDescent="0.3">
      <c r="A18" s="21"/>
      <c r="B18" s="63" t="s">
        <v>172</v>
      </c>
      <c r="C18" s="64">
        <v>14000</v>
      </c>
      <c r="D18" s="35"/>
      <c r="E18" s="36"/>
      <c r="F18" s="112"/>
      <c r="G18" s="36"/>
      <c r="H18" s="36"/>
      <c r="I18" s="36"/>
      <c r="J18" s="36"/>
      <c r="K18" s="36"/>
      <c r="L18" s="36"/>
      <c r="M18" s="36"/>
      <c r="N18" s="36"/>
      <c r="O18" s="36"/>
      <c r="P18" s="22"/>
      <c r="Q18" s="2"/>
      <c r="R18" s="2"/>
      <c r="S18" s="2"/>
    </row>
    <row r="19" spans="1:19" s="1" customFormat="1" ht="18" customHeight="1" x14ac:dyDescent="0.3">
      <c r="A19" s="21"/>
      <c r="B19" s="63" t="s">
        <v>167</v>
      </c>
      <c r="C19" s="64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2"/>
      <c r="Q19" s="2"/>
      <c r="R19" s="2"/>
      <c r="S19" s="2"/>
    </row>
    <row r="20" spans="1:19" s="1" customFormat="1" ht="18" customHeight="1" x14ac:dyDescent="0.3">
      <c r="A20" s="21"/>
      <c r="B20" s="63" t="s">
        <v>122</v>
      </c>
      <c r="C20" s="64">
        <v>12000</v>
      </c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2"/>
      <c r="Q20" s="2"/>
      <c r="R20" s="2"/>
      <c r="S20" s="2"/>
    </row>
    <row r="21" spans="1:19" s="1" customFormat="1" ht="18" customHeight="1" x14ac:dyDescent="0.3">
      <c r="A21" s="21"/>
      <c r="B21" s="63" t="s">
        <v>173</v>
      </c>
      <c r="C21" s="64"/>
      <c r="D21" s="35"/>
      <c r="E21" s="36"/>
      <c r="F21" s="36"/>
      <c r="G21" s="47"/>
      <c r="H21" s="48"/>
      <c r="I21" s="48"/>
      <c r="J21" s="36"/>
      <c r="K21" s="36"/>
      <c r="L21" s="36"/>
      <c r="M21" s="36"/>
      <c r="N21" s="36"/>
      <c r="O21" s="36"/>
      <c r="P21" s="22"/>
      <c r="Q21" s="2"/>
      <c r="R21" s="2"/>
      <c r="S21" s="2"/>
    </row>
    <row r="22" spans="1:19" s="1" customFormat="1" ht="18" customHeight="1" x14ac:dyDescent="0.3">
      <c r="A22" s="21">
        <v>2</v>
      </c>
      <c r="B22" s="52" t="s">
        <v>40</v>
      </c>
      <c r="C22" s="57">
        <v>6000</v>
      </c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2"/>
      <c r="Q22" s="2"/>
      <c r="R22" s="2"/>
      <c r="S22" s="2"/>
    </row>
    <row r="23" spans="1:19" s="1" customFormat="1" ht="18" customHeight="1" x14ac:dyDescent="0.3">
      <c r="A23" s="21"/>
      <c r="B23" s="52" t="s">
        <v>71</v>
      </c>
      <c r="C23" s="57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2"/>
      <c r="Q23" s="2"/>
      <c r="R23" s="2"/>
      <c r="S23" s="2"/>
    </row>
    <row r="24" spans="1:19" s="1" customFormat="1" ht="18" customHeight="1" x14ac:dyDescent="0.3">
      <c r="A24" s="21"/>
      <c r="B24" s="62" t="s">
        <v>124</v>
      </c>
      <c r="C24" s="57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2"/>
      <c r="Q24" s="2"/>
      <c r="R24" s="2"/>
      <c r="S24" s="2"/>
    </row>
    <row r="25" spans="1:19" s="1" customFormat="1" ht="18" customHeight="1" x14ac:dyDescent="0.3">
      <c r="A25" s="21"/>
      <c r="B25" s="62" t="s">
        <v>72</v>
      </c>
      <c r="C25" s="57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2"/>
      <c r="Q25" s="2"/>
      <c r="R25" s="2"/>
      <c r="S25" s="2"/>
    </row>
    <row r="26" spans="1:19" s="1" customFormat="1" ht="18" customHeight="1" x14ac:dyDescent="0.3">
      <c r="A26" s="21"/>
      <c r="B26" s="63" t="s">
        <v>41</v>
      </c>
      <c r="C26" s="64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22"/>
      <c r="Q26" s="2"/>
      <c r="R26" s="2"/>
      <c r="S26" s="2"/>
    </row>
    <row r="27" spans="1:19" s="1" customFormat="1" ht="18" customHeight="1" x14ac:dyDescent="0.3">
      <c r="A27" s="21"/>
      <c r="B27" s="63" t="s">
        <v>42</v>
      </c>
      <c r="C27" s="64">
        <v>6000</v>
      </c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22"/>
      <c r="Q27" s="2"/>
      <c r="R27" s="2"/>
      <c r="S27" s="2"/>
    </row>
    <row r="28" spans="1:19" s="1" customFormat="1" ht="18" customHeight="1" x14ac:dyDescent="0.3">
      <c r="A28" s="21"/>
      <c r="B28" s="54" t="s">
        <v>43</v>
      </c>
      <c r="C28" s="64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22"/>
      <c r="Q28" s="2"/>
      <c r="R28" s="2"/>
      <c r="S28" s="2"/>
    </row>
    <row r="29" spans="1:19" s="1" customFormat="1" ht="18" customHeight="1" x14ac:dyDescent="0.3">
      <c r="A29" s="21"/>
      <c r="B29" s="56" t="s">
        <v>174</v>
      </c>
      <c r="C29" s="57">
        <f>(C30+C37+C45+C63+C71+C78+C84+C112+C118+C125+C133+C153)</f>
        <v>654085</v>
      </c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22"/>
      <c r="Q29" s="2"/>
      <c r="R29" s="2"/>
      <c r="S29" s="2"/>
    </row>
    <row r="30" spans="1:19" s="1" customFormat="1" ht="18" customHeight="1" x14ac:dyDescent="0.3">
      <c r="A30" s="21">
        <v>3</v>
      </c>
      <c r="B30" s="52" t="s">
        <v>46</v>
      </c>
      <c r="C30" s="57">
        <v>31100</v>
      </c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22"/>
      <c r="Q30" s="2"/>
      <c r="R30" s="2"/>
      <c r="S30" s="2"/>
    </row>
    <row r="31" spans="1:19" s="1" customFormat="1" ht="18" customHeight="1" x14ac:dyDescent="0.3">
      <c r="A31" s="21"/>
      <c r="B31" s="52" t="s">
        <v>47</v>
      </c>
      <c r="C31" s="57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22"/>
      <c r="Q31" s="2"/>
      <c r="R31" s="2"/>
      <c r="S31" s="2"/>
    </row>
    <row r="32" spans="1:19" s="1" customFormat="1" ht="18" customHeight="1" x14ac:dyDescent="0.3">
      <c r="A32" s="21"/>
      <c r="B32" s="62" t="s">
        <v>48</v>
      </c>
      <c r="C32" s="57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22"/>
      <c r="Q32" s="2"/>
      <c r="R32" s="2"/>
      <c r="S32" s="2"/>
    </row>
    <row r="33" spans="1:19" s="1" customFormat="1" ht="18" customHeight="1" x14ac:dyDescent="0.3">
      <c r="A33" s="21"/>
      <c r="B33" s="63" t="s">
        <v>49</v>
      </c>
      <c r="C33" s="64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22"/>
      <c r="Q33" s="2"/>
      <c r="R33" s="2"/>
      <c r="S33" s="2"/>
    </row>
    <row r="34" spans="1:19" s="1" customFormat="1" ht="18" customHeight="1" x14ac:dyDescent="0.3">
      <c r="A34" s="21"/>
      <c r="B34" s="63" t="s">
        <v>50</v>
      </c>
      <c r="C34" s="64">
        <v>29700</v>
      </c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22"/>
      <c r="Q34" s="2"/>
      <c r="R34" s="2"/>
      <c r="S34" s="2"/>
    </row>
    <row r="35" spans="1:19" s="1" customFormat="1" ht="18" customHeight="1" x14ac:dyDescent="0.3">
      <c r="A35" s="21"/>
      <c r="B35" s="63" t="s">
        <v>175</v>
      </c>
      <c r="C35" s="64">
        <v>1400</v>
      </c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22"/>
      <c r="Q35" s="2"/>
      <c r="R35" s="2"/>
      <c r="S35" s="2"/>
    </row>
    <row r="36" spans="1:19" s="1" customFormat="1" ht="18" customHeight="1" x14ac:dyDescent="0.3">
      <c r="A36" s="21"/>
      <c r="B36" s="63" t="s">
        <v>176</v>
      </c>
      <c r="C36" s="64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22"/>
      <c r="Q36" s="2"/>
      <c r="R36" s="2"/>
      <c r="S36" s="2"/>
    </row>
    <row r="37" spans="1:19" s="1" customFormat="1" ht="18" customHeight="1" x14ac:dyDescent="0.3">
      <c r="A37" s="21">
        <v>4</v>
      </c>
      <c r="B37" s="52" t="s">
        <v>125</v>
      </c>
      <c r="C37" s="57">
        <v>38000</v>
      </c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22"/>
      <c r="Q37" s="2"/>
      <c r="R37" s="2"/>
      <c r="S37" s="2"/>
    </row>
    <row r="38" spans="1:19" s="1" customFormat="1" ht="18" customHeight="1" x14ac:dyDescent="0.3">
      <c r="A38" s="21"/>
      <c r="B38" s="62" t="s">
        <v>126</v>
      </c>
      <c r="C38" s="57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22"/>
      <c r="Q38" s="2"/>
      <c r="R38" s="2"/>
      <c r="S38" s="2"/>
    </row>
    <row r="39" spans="1:19" s="1" customFormat="1" ht="18" customHeight="1" x14ac:dyDescent="0.3">
      <c r="A39" s="21"/>
      <c r="B39" s="63" t="s">
        <v>51</v>
      </c>
      <c r="C39" s="64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22"/>
      <c r="Q39" s="2"/>
      <c r="R39" s="2"/>
      <c r="S39" s="2"/>
    </row>
    <row r="40" spans="1:19" s="1" customFormat="1" ht="18" customHeight="1" x14ac:dyDescent="0.3">
      <c r="A40" s="21"/>
      <c r="B40" s="63" t="s">
        <v>52</v>
      </c>
      <c r="C40" s="64"/>
      <c r="D40" s="94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22"/>
      <c r="Q40" s="2"/>
      <c r="R40" s="2"/>
      <c r="S40" s="2"/>
    </row>
    <row r="41" spans="1:19" s="1" customFormat="1" ht="18" customHeight="1" x14ac:dyDescent="0.3">
      <c r="A41" s="21"/>
      <c r="B41" s="63" t="s">
        <v>53</v>
      </c>
      <c r="C41" s="64">
        <v>24000</v>
      </c>
      <c r="D41" s="94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22"/>
      <c r="Q41" s="2"/>
      <c r="R41" s="2"/>
      <c r="S41" s="2"/>
    </row>
    <row r="42" spans="1:19" s="1" customFormat="1" ht="18" customHeight="1" x14ac:dyDescent="0.3">
      <c r="A42" s="21"/>
      <c r="B42" s="63" t="s">
        <v>54</v>
      </c>
      <c r="C42" s="64"/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22"/>
      <c r="Q42" s="2"/>
      <c r="R42" s="2"/>
      <c r="S42" s="2"/>
    </row>
    <row r="43" spans="1:19" s="1" customFormat="1" ht="18" customHeight="1" x14ac:dyDescent="0.3">
      <c r="A43" s="21"/>
      <c r="B43" s="63" t="s">
        <v>55</v>
      </c>
      <c r="C43" s="64">
        <v>14000</v>
      </c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22"/>
      <c r="Q43" s="2"/>
      <c r="R43" s="2"/>
      <c r="S43" s="2"/>
    </row>
    <row r="44" spans="1:19" s="1" customFormat="1" ht="18" customHeight="1" x14ac:dyDescent="0.3">
      <c r="A44" s="21"/>
      <c r="B44" s="63" t="s">
        <v>56</v>
      </c>
      <c r="C44" s="64"/>
      <c r="D44" s="94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22"/>
      <c r="Q44" s="2"/>
      <c r="R44" s="2"/>
      <c r="S44" s="2"/>
    </row>
    <row r="45" spans="1:19" s="1" customFormat="1" ht="18" customHeight="1" x14ac:dyDescent="0.3">
      <c r="A45" s="21">
        <v>5</v>
      </c>
      <c r="B45" s="62" t="s">
        <v>127</v>
      </c>
      <c r="C45" s="57">
        <v>78500</v>
      </c>
      <c r="D45" s="94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22"/>
      <c r="Q45" s="2"/>
      <c r="R45" s="2"/>
      <c r="S45" s="2"/>
    </row>
    <row r="46" spans="1:19" s="1" customFormat="1" ht="18" customHeight="1" x14ac:dyDescent="0.3">
      <c r="A46" s="21"/>
      <c r="B46" s="62" t="s">
        <v>128</v>
      </c>
      <c r="C46" s="57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22"/>
      <c r="Q46" s="2"/>
      <c r="R46" s="2"/>
      <c r="S46" s="2"/>
    </row>
    <row r="47" spans="1:19" s="1" customFormat="1" ht="18" customHeight="1" x14ac:dyDescent="0.3">
      <c r="A47" s="21"/>
      <c r="B47" s="62" t="s">
        <v>404</v>
      </c>
      <c r="C47" s="57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22"/>
      <c r="Q47" s="2"/>
      <c r="R47" s="2"/>
      <c r="S47" s="2"/>
    </row>
    <row r="48" spans="1:19" s="1" customFormat="1" ht="18" customHeight="1" x14ac:dyDescent="0.3">
      <c r="A48" s="21"/>
      <c r="B48" s="62" t="s">
        <v>405</v>
      </c>
      <c r="C48" s="57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22"/>
      <c r="Q48" s="2"/>
      <c r="R48" s="2"/>
      <c r="S48" s="2"/>
    </row>
    <row r="49" spans="1:19" s="1" customFormat="1" ht="18" customHeight="1" x14ac:dyDescent="0.3">
      <c r="A49" s="21"/>
      <c r="B49" s="63" t="s">
        <v>177</v>
      </c>
      <c r="C49" s="64"/>
      <c r="D49" s="94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22"/>
      <c r="Q49" s="2"/>
      <c r="R49" s="2"/>
      <c r="S49" s="2"/>
    </row>
    <row r="50" spans="1:19" s="1" customFormat="1" ht="18" customHeight="1" x14ac:dyDescent="0.3">
      <c r="A50" s="21"/>
      <c r="B50" s="63" t="s">
        <v>178</v>
      </c>
      <c r="C50" s="64"/>
      <c r="D50" s="94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22"/>
      <c r="Q50" s="2"/>
      <c r="R50" s="2"/>
      <c r="S50" s="2"/>
    </row>
    <row r="51" spans="1:19" s="1" customFormat="1" ht="18" customHeight="1" x14ac:dyDescent="0.3">
      <c r="A51" s="21"/>
      <c r="B51" s="63" t="s">
        <v>179</v>
      </c>
      <c r="C51" s="64">
        <v>14000</v>
      </c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22"/>
      <c r="Q51" s="2"/>
      <c r="R51" s="2"/>
      <c r="S51" s="2"/>
    </row>
    <row r="52" spans="1:19" s="1" customFormat="1" ht="18" customHeight="1" x14ac:dyDescent="0.3">
      <c r="A52" s="21"/>
      <c r="B52" s="63" t="s">
        <v>180</v>
      </c>
      <c r="C52" s="64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22"/>
      <c r="Q52" s="2"/>
      <c r="R52" s="2"/>
      <c r="S52" s="2"/>
    </row>
    <row r="53" spans="1:19" s="1" customFormat="1" ht="18" customHeight="1" x14ac:dyDescent="0.3">
      <c r="A53" s="21"/>
      <c r="B53" s="63" t="s">
        <v>181</v>
      </c>
      <c r="C53" s="64">
        <v>14000</v>
      </c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22"/>
      <c r="Q53" s="2"/>
      <c r="R53" s="2"/>
      <c r="S53" s="2"/>
    </row>
    <row r="54" spans="1:19" s="1" customFormat="1" ht="18" customHeight="1" x14ac:dyDescent="0.3">
      <c r="A54" s="21"/>
      <c r="B54" s="63" t="s">
        <v>182</v>
      </c>
      <c r="C54" s="64"/>
      <c r="D54" s="94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22"/>
      <c r="Q54" s="2"/>
      <c r="R54" s="2"/>
      <c r="S54" s="2"/>
    </row>
    <row r="55" spans="1:19" s="1" customFormat="1" ht="18" customHeight="1" x14ac:dyDescent="0.3">
      <c r="A55" s="21"/>
      <c r="B55" s="63" t="s">
        <v>183</v>
      </c>
      <c r="C55" s="64">
        <v>35000</v>
      </c>
      <c r="D55" s="94"/>
      <c r="E55" s="95"/>
      <c r="F55" s="96"/>
      <c r="G55" s="95"/>
      <c r="H55" s="95"/>
      <c r="I55" s="95"/>
      <c r="J55" s="95"/>
      <c r="K55" s="95"/>
      <c r="L55" s="95"/>
      <c r="M55" s="95"/>
      <c r="N55" s="95"/>
      <c r="O55" s="95"/>
      <c r="P55" s="22"/>
      <c r="Q55" s="2"/>
      <c r="R55" s="2"/>
      <c r="S55" s="2"/>
    </row>
    <row r="56" spans="1:19" s="1" customFormat="1" ht="18" customHeight="1" x14ac:dyDescent="0.3">
      <c r="A56" s="21"/>
      <c r="B56" s="63" t="s">
        <v>184</v>
      </c>
      <c r="C56" s="64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22"/>
      <c r="Q56" s="2"/>
      <c r="R56" s="2"/>
      <c r="S56" s="2"/>
    </row>
    <row r="57" spans="1:19" s="1" customFormat="1" ht="18" customHeight="1" x14ac:dyDescent="0.3">
      <c r="A57" s="21"/>
      <c r="B57" s="63" t="s">
        <v>129</v>
      </c>
      <c r="C57" s="64"/>
      <c r="D57" s="94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22"/>
      <c r="Q57" s="2"/>
      <c r="R57" s="2"/>
      <c r="S57" s="2"/>
    </row>
    <row r="58" spans="1:19" s="1" customFormat="1" ht="18" customHeight="1" x14ac:dyDescent="0.3">
      <c r="A58" s="21"/>
      <c r="B58" s="63" t="s">
        <v>185</v>
      </c>
      <c r="C58" s="64">
        <v>6000</v>
      </c>
      <c r="D58" s="94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22"/>
      <c r="Q58" s="2"/>
      <c r="R58" s="2"/>
      <c r="S58" s="2"/>
    </row>
    <row r="59" spans="1:19" s="1" customFormat="1" ht="18" customHeight="1" x14ac:dyDescent="0.3">
      <c r="A59" s="21"/>
      <c r="B59" s="63" t="s">
        <v>186</v>
      </c>
      <c r="C59" s="64">
        <v>6000</v>
      </c>
      <c r="D59" s="94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22"/>
      <c r="Q59" s="2"/>
      <c r="R59" s="2"/>
      <c r="S59" s="2"/>
    </row>
    <row r="60" spans="1:19" s="1" customFormat="1" ht="18" customHeight="1" x14ac:dyDescent="0.3">
      <c r="A60" s="21"/>
      <c r="B60" s="63" t="s">
        <v>187</v>
      </c>
      <c r="C60" s="64"/>
      <c r="D60" s="94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22"/>
      <c r="Q60" s="2"/>
      <c r="R60" s="2"/>
      <c r="S60" s="2"/>
    </row>
    <row r="61" spans="1:19" s="1" customFormat="1" ht="18" customHeight="1" x14ac:dyDescent="0.3">
      <c r="A61" s="21"/>
      <c r="B61" s="63" t="s">
        <v>407</v>
      </c>
      <c r="C61" s="64">
        <v>3500</v>
      </c>
      <c r="D61" s="94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22"/>
      <c r="Q61" s="2"/>
      <c r="R61" s="2"/>
      <c r="S61" s="2"/>
    </row>
    <row r="62" spans="1:19" s="1" customFormat="1" ht="18" customHeight="1" x14ac:dyDescent="0.3">
      <c r="A62" s="21"/>
      <c r="B62" s="63" t="s">
        <v>406</v>
      </c>
      <c r="C62" s="64"/>
      <c r="D62" s="94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22"/>
      <c r="Q62" s="2"/>
      <c r="R62" s="2"/>
      <c r="S62" s="2"/>
    </row>
    <row r="63" spans="1:19" s="1" customFormat="1" ht="18" customHeight="1" x14ac:dyDescent="0.3">
      <c r="A63" s="21">
        <v>6</v>
      </c>
      <c r="B63" s="62" t="s">
        <v>130</v>
      </c>
      <c r="C63" s="57">
        <v>54000</v>
      </c>
      <c r="D63" s="94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22"/>
      <c r="Q63" s="2"/>
      <c r="R63" s="2"/>
      <c r="S63" s="2"/>
    </row>
    <row r="64" spans="1:19" s="1" customFormat="1" ht="18" customHeight="1" x14ac:dyDescent="0.3">
      <c r="A64" s="21"/>
      <c r="B64" s="62" t="s">
        <v>131</v>
      </c>
      <c r="C64" s="57"/>
      <c r="D64" s="94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22"/>
      <c r="Q64" s="2"/>
      <c r="R64" s="2"/>
      <c r="S64" s="2"/>
    </row>
    <row r="65" spans="1:19" s="1" customFormat="1" ht="18" customHeight="1" x14ac:dyDescent="0.3">
      <c r="A65" s="21"/>
      <c r="B65" s="62" t="s">
        <v>132</v>
      </c>
      <c r="C65" s="57"/>
      <c r="D65" s="94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22"/>
      <c r="Q65" s="2"/>
      <c r="R65" s="2"/>
      <c r="S65" s="2"/>
    </row>
    <row r="66" spans="1:19" s="1" customFormat="1" ht="18" customHeight="1" x14ac:dyDescent="0.3">
      <c r="A66" s="21"/>
      <c r="B66" s="63" t="s">
        <v>188</v>
      </c>
      <c r="C66" s="64"/>
      <c r="D66" s="94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22"/>
      <c r="Q66" s="2"/>
      <c r="R66" s="2"/>
      <c r="S66" s="2"/>
    </row>
    <row r="67" spans="1:19" s="1" customFormat="1" ht="18" customHeight="1" x14ac:dyDescent="0.3">
      <c r="A67" s="21"/>
      <c r="B67" s="63" t="s">
        <v>189</v>
      </c>
      <c r="C67" s="64">
        <v>21000</v>
      </c>
      <c r="D67" s="94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22"/>
      <c r="Q67" s="2"/>
      <c r="R67" s="2"/>
      <c r="S67" s="2"/>
    </row>
    <row r="68" spans="1:19" s="1" customFormat="1" ht="18" customHeight="1" x14ac:dyDescent="0.3">
      <c r="A68" s="21"/>
      <c r="B68" s="63" t="s">
        <v>190</v>
      </c>
      <c r="C68" s="64"/>
      <c r="D68" s="94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22"/>
      <c r="Q68" s="2"/>
      <c r="R68" s="2"/>
      <c r="S68" s="2"/>
    </row>
    <row r="69" spans="1:19" s="1" customFormat="1" ht="18" customHeight="1" x14ac:dyDescent="0.3">
      <c r="A69" s="21"/>
      <c r="B69" s="63" t="s">
        <v>191</v>
      </c>
      <c r="C69" s="64">
        <v>33000</v>
      </c>
      <c r="D69" s="94"/>
      <c r="E69" s="95"/>
      <c r="F69" s="95"/>
      <c r="G69" s="96"/>
      <c r="H69" s="96"/>
      <c r="I69" s="96"/>
      <c r="J69" s="95"/>
      <c r="K69" s="95"/>
      <c r="L69" s="95"/>
      <c r="M69" s="95"/>
      <c r="N69" s="95"/>
      <c r="O69" s="95"/>
      <c r="P69" s="22"/>
      <c r="Q69" s="2"/>
      <c r="R69" s="2"/>
      <c r="S69" s="2"/>
    </row>
    <row r="70" spans="1:19" s="1" customFormat="1" ht="18" customHeight="1" x14ac:dyDescent="0.3">
      <c r="A70" s="21"/>
      <c r="B70" s="63" t="s">
        <v>192</v>
      </c>
      <c r="C70" s="64"/>
      <c r="D70" s="94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22"/>
      <c r="Q70" s="2"/>
      <c r="R70" s="2"/>
      <c r="S70" s="2"/>
    </row>
    <row r="71" spans="1:19" s="1" customFormat="1" ht="18" customHeight="1" x14ac:dyDescent="0.3">
      <c r="A71" s="21">
        <v>7</v>
      </c>
      <c r="B71" s="62" t="s">
        <v>193</v>
      </c>
      <c r="C71" s="57">
        <v>69600</v>
      </c>
      <c r="D71" s="94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22"/>
      <c r="Q71" s="2"/>
      <c r="R71" s="2"/>
      <c r="S71" s="2"/>
    </row>
    <row r="72" spans="1:19" s="1" customFormat="1" ht="18" customHeight="1" x14ac:dyDescent="0.3">
      <c r="A72" s="21"/>
      <c r="B72" s="62" t="s">
        <v>73</v>
      </c>
      <c r="C72" s="57"/>
      <c r="D72" s="94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22"/>
      <c r="Q72" s="2"/>
      <c r="R72" s="2"/>
      <c r="S72" s="2"/>
    </row>
    <row r="73" spans="1:19" s="1" customFormat="1" ht="18" customHeight="1" x14ac:dyDescent="0.3">
      <c r="A73" s="21"/>
      <c r="B73" s="63" t="s">
        <v>74</v>
      </c>
      <c r="C73" s="55">
        <v>40000</v>
      </c>
      <c r="D73" s="94"/>
      <c r="E73" s="95"/>
      <c r="F73" s="95"/>
      <c r="G73" s="95"/>
      <c r="H73" s="95"/>
      <c r="I73" s="95"/>
      <c r="J73" s="117"/>
      <c r="K73" s="95"/>
      <c r="L73" s="95"/>
      <c r="M73" s="95"/>
      <c r="N73" s="95"/>
      <c r="O73" s="95"/>
      <c r="P73" s="22"/>
      <c r="Q73" s="2"/>
      <c r="R73" s="2"/>
      <c r="S73" s="2"/>
    </row>
    <row r="74" spans="1:19" s="1" customFormat="1" ht="18" customHeight="1" x14ac:dyDescent="0.3">
      <c r="A74" s="21"/>
      <c r="B74" s="63" t="s">
        <v>194</v>
      </c>
      <c r="C74" s="64">
        <v>17400</v>
      </c>
      <c r="D74" s="94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22"/>
      <c r="Q74" s="2"/>
      <c r="R74" s="2"/>
      <c r="S74" s="2"/>
    </row>
    <row r="75" spans="1:19" s="1" customFormat="1" ht="18" customHeight="1" x14ac:dyDescent="0.3">
      <c r="A75" s="21"/>
      <c r="B75" s="63" t="s">
        <v>195</v>
      </c>
      <c r="C75" s="55"/>
      <c r="D75" s="94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22"/>
      <c r="Q75" s="2"/>
      <c r="R75" s="2"/>
      <c r="S75" s="2"/>
    </row>
    <row r="76" spans="1:19" s="1" customFormat="1" ht="18" customHeight="1" x14ac:dyDescent="0.3">
      <c r="A76" s="21"/>
      <c r="B76" s="63" t="s">
        <v>196</v>
      </c>
      <c r="C76" s="64">
        <v>2200</v>
      </c>
      <c r="D76" s="94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22"/>
      <c r="Q76" s="2"/>
      <c r="R76" s="2"/>
      <c r="S76" s="2"/>
    </row>
    <row r="77" spans="1:19" s="1" customFormat="1" ht="18" customHeight="1" x14ac:dyDescent="0.3">
      <c r="A77" s="21"/>
      <c r="B77" s="63" t="s">
        <v>197</v>
      </c>
      <c r="C77" s="64">
        <v>10000</v>
      </c>
      <c r="D77" s="94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22"/>
      <c r="Q77" s="2"/>
      <c r="R77" s="2"/>
      <c r="S77" s="2"/>
    </row>
    <row r="78" spans="1:19" s="1" customFormat="1" ht="18" customHeight="1" x14ac:dyDescent="0.3">
      <c r="A78" s="21">
        <v>8</v>
      </c>
      <c r="B78" s="49" t="s">
        <v>198</v>
      </c>
      <c r="C78" s="57">
        <v>6000</v>
      </c>
      <c r="D78" s="94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22"/>
      <c r="Q78" s="2"/>
      <c r="R78" s="2"/>
      <c r="S78" s="2"/>
    </row>
    <row r="79" spans="1:19" s="1" customFormat="1" ht="18" customHeight="1" x14ac:dyDescent="0.3">
      <c r="A79" s="21"/>
      <c r="B79" s="49" t="s">
        <v>133</v>
      </c>
      <c r="C79" s="57"/>
      <c r="D79" s="94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22"/>
      <c r="Q79" s="2"/>
      <c r="R79" s="2"/>
      <c r="S79" s="2"/>
    </row>
    <row r="80" spans="1:19" s="1" customFormat="1" ht="18" customHeight="1" x14ac:dyDescent="0.3">
      <c r="A80" s="21"/>
      <c r="B80" s="49" t="s">
        <v>199</v>
      </c>
      <c r="C80" s="57"/>
      <c r="D80" s="94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22"/>
      <c r="Q80" s="2"/>
      <c r="R80" s="2"/>
      <c r="S80" s="2"/>
    </row>
    <row r="81" spans="1:19" s="1" customFormat="1" ht="18" customHeight="1" x14ac:dyDescent="0.3">
      <c r="A81" s="21"/>
      <c r="B81" s="63" t="s">
        <v>200</v>
      </c>
      <c r="C81" s="64">
        <v>6000</v>
      </c>
      <c r="D81" s="94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22"/>
      <c r="Q81" s="2"/>
      <c r="R81" s="2"/>
      <c r="S81" s="2"/>
    </row>
    <row r="82" spans="1:19" s="1" customFormat="1" ht="18" customHeight="1" x14ac:dyDescent="0.3">
      <c r="A82" s="21"/>
      <c r="B82" s="63" t="s">
        <v>201</v>
      </c>
      <c r="C82" s="64"/>
      <c r="D82" s="94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22"/>
      <c r="Q82" s="2"/>
      <c r="R82" s="2"/>
      <c r="S82" s="2"/>
    </row>
    <row r="83" spans="1:19" s="1" customFormat="1" ht="18" customHeight="1" x14ac:dyDescent="0.3">
      <c r="A83" s="21"/>
      <c r="B83" s="63" t="s">
        <v>202</v>
      </c>
      <c r="C83" s="64"/>
      <c r="D83" s="94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22"/>
      <c r="Q83" s="2"/>
      <c r="R83" s="2"/>
      <c r="S83" s="2"/>
    </row>
    <row r="84" spans="1:19" s="1" customFormat="1" ht="18" customHeight="1" x14ac:dyDescent="0.3">
      <c r="A84" s="21">
        <v>9</v>
      </c>
      <c r="B84" s="62" t="s">
        <v>203</v>
      </c>
      <c r="C84" s="57">
        <v>148000</v>
      </c>
      <c r="D84" s="94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22"/>
      <c r="Q84" s="2"/>
      <c r="R84" s="2"/>
      <c r="S84" s="2"/>
    </row>
    <row r="85" spans="1:19" s="1" customFormat="1" ht="18" customHeight="1" x14ac:dyDescent="0.3">
      <c r="A85" s="21"/>
      <c r="B85" s="62" t="s">
        <v>204</v>
      </c>
      <c r="C85" s="57"/>
      <c r="D85" s="94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22"/>
      <c r="Q85" s="2"/>
      <c r="R85" s="2"/>
      <c r="S85" s="2"/>
    </row>
    <row r="86" spans="1:19" s="1" customFormat="1" ht="18" customHeight="1" x14ac:dyDescent="0.3">
      <c r="A86" s="21"/>
      <c r="B86" s="62" t="s">
        <v>75</v>
      </c>
      <c r="C86" s="57"/>
      <c r="D86" s="94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22"/>
      <c r="Q86" s="2"/>
      <c r="R86" s="2"/>
      <c r="S86" s="2"/>
    </row>
    <row r="87" spans="1:19" s="1" customFormat="1" ht="18" customHeight="1" x14ac:dyDescent="0.3">
      <c r="A87" s="21"/>
      <c r="B87" s="63" t="s">
        <v>205</v>
      </c>
      <c r="C87" s="64"/>
      <c r="D87" s="94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22"/>
      <c r="Q87" s="2"/>
      <c r="R87" s="2"/>
      <c r="S87" s="2"/>
    </row>
    <row r="88" spans="1:19" s="1" customFormat="1" ht="18" customHeight="1" x14ac:dyDescent="0.3">
      <c r="A88" s="21"/>
      <c r="B88" s="63" t="s">
        <v>206</v>
      </c>
      <c r="C88" s="64"/>
      <c r="D88" s="94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22"/>
      <c r="Q88" s="2"/>
      <c r="R88" s="2"/>
      <c r="S88" s="2"/>
    </row>
    <row r="89" spans="1:19" s="1" customFormat="1" ht="18" customHeight="1" x14ac:dyDescent="0.3">
      <c r="A89" s="21"/>
      <c r="B89" s="63" t="s">
        <v>207</v>
      </c>
      <c r="C89" s="64"/>
      <c r="D89" s="94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22"/>
      <c r="Q89" s="2"/>
      <c r="R89" s="2"/>
      <c r="S89" s="2"/>
    </row>
    <row r="90" spans="1:19" s="1" customFormat="1" ht="18" customHeight="1" x14ac:dyDescent="0.3">
      <c r="A90" s="21"/>
      <c r="B90" s="63" t="s">
        <v>76</v>
      </c>
      <c r="C90" s="64">
        <v>12000</v>
      </c>
      <c r="D90" s="94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22"/>
      <c r="Q90" s="2"/>
      <c r="R90" s="2"/>
      <c r="S90" s="2"/>
    </row>
    <row r="91" spans="1:19" s="1" customFormat="1" ht="18" customHeight="1" x14ac:dyDescent="0.3">
      <c r="A91" s="21"/>
      <c r="B91" s="63" t="s">
        <v>77</v>
      </c>
      <c r="C91" s="64"/>
      <c r="D91" s="94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22"/>
      <c r="Q91" s="2"/>
      <c r="R91" s="2"/>
      <c r="S91" s="2"/>
    </row>
    <row r="92" spans="1:19" s="1" customFormat="1" ht="18" customHeight="1" x14ac:dyDescent="0.3">
      <c r="A92" s="21"/>
      <c r="B92" s="63" t="s">
        <v>208</v>
      </c>
      <c r="C92" s="64"/>
      <c r="D92" s="94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22"/>
      <c r="Q92" s="2"/>
      <c r="R92" s="2"/>
      <c r="S92" s="2"/>
    </row>
    <row r="93" spans="1:19" s="1" customFormat="1" ht="18" customHeight="1" x14ac:dyDescent="0.3">
      <c r="A93" s="21"/>
      <c r="B93" s="63" t="s">
        <v>78</v>
      </c>
      <c r="C93" s="64"/>
      <c r="D93" s="94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22"/>
      <c r="Q93" s="2"/>
      <c r="R93" s="2"/>
      <c r="S93" s="2"/>
    </row>
    <row r="94" spans="1:19" s="1" customFormat="1" ht="18" customHeight="1" x14ac:dyDescent="0.3">
      <c r="A94" s="21"/>
      <c r="B94" s="63" t="s">
        <v>209</v>
      </c>
      <c r="C94" s="64">
        <v>50000</v>
      </c>
      <c r="D94" s="94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22"/>
      <c r="Q94" s="2"/>
      <c r="R94" s="2"/>
      <c r="S94" s="2"/>
    </row>
    <row r="95" spans="1:19" s="1" customFormat="1" ht="18" customHeight="1" x14ac:dyDescent="0.3">
      <c r="A95" s="21"/>
      <c r="B95" s="63" t="s">
        <v>210</v>
      </c>
      <c r="C95" s="64"/>
      <c r="D95" s="94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22"/>
      <c r="Q95" s="2"/>
      <c r="R95" s="2"/>
      <c r="S95" s="2"/>
    </row>
    <row r="96" spans="1:19" s="1" customFormat="1" ht="18" customHeight="1" x14ac:dyDescent="0.3">
      <c r="A96" s="21"/>
      <c r="B96" s="63" t="s">
        <v>79</v>
      </c>
      <c r="C96" s="64"/>
      <c r="D96" s="94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22"/>
      <c r="Q96" s="2"/>
      <c r="R96" s="2"/>
      <c r="S96" s="2"/>
    </row>
    <row r="97" spans="1:19" s="1" customFormat="1" ht="18" customHeight="1" x14ac:dyDescent="0.3">
      <c r="A97" s="21"/>
      <c r="B97" s="63" t="s">
        <v>211</v>
      </c>
      <c r="C97" s="64">
        <v>10000</v>
      </c>
      <c r="D97" s="94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22"/>
      <c r="Q97" s="2"/>
      <c r="R97" s="2"/>
      <c r="S97" s="2"/>
    </row>
    <row r="98" spans="1:19" s="1" customFormat="1" ht="18" customHeight="1" x14ac:dyDescent="0.3">
      <c r="A98" s="21"/>
      <c r="B98" s="63" t="s">
        <v>212</v>
      </c>
      <c r="C98" s="64"/>
      <c r="D98" s="94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22"/>
      <c r="Q98" s="2"/>
      <c r="R98" s="2"/>
      <c r="S98" s="2"/>
    </row>
    <row r="99" spans="1:19" s="1" customFormat="1" ht="18" customHeight="1" x14ac:dyDescent="0.3">
      <c r="A99" s="21"/>
      <c r="B99" s="63" t="s">
        <v>80</v>
      </c>
      <c r="C99" s="64">
        <v>7000</v>
      </c>
      <c r="D99" s="94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22"/>
      <c r="Q99" s="2"/>
      <c r="R99" s="2"/>
      <c r="S99" s="2"/>
    </row>
    <row r="100" spans="1:19" s="1" customFormat="1" ht="18" customHeight="1" x14ac:dyDescent="0.3">
      <c r="A100" s="21"/>
      <c r="B100" s="63" t="s">
        <v>81</v>
      </c>
      <c r="C100" s="64"/>
      <c r="D100" s="94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22"/>
      <c r="Q100" s="2"/>
      <c r="R100" s="2"/>
      <c r="S100" s="2"/>
    </row>
    <row r="101" spans="1:19" s="1" customFormat="1" ht="18" customHeight="1" x14ac:dyDescent="0.3">
      <c r="A101" s="21"/>
      <c r="B101" s="63" t="s">
        <v>82</v>
      </c>
      <c r="C101" s="64"/>
      <c r="D101" s="94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22"/>
      <c r="Q101" s="2"/>
      <c r="R101" s="2"/>
      <c r="S101" s="2"/>
    </row>
    <row r="102" spans="1:19" s="1" customFormat="1" ht="18" customHeight="1" x14ac:dyDescent="0.3">
      <c r="A102" s="21"/>
      <c r="B102" s="63" t="s">
        <v>213</v>
      </c>
      <c r="C102" s="64">
        <v>7000</v>
      </c>
      <c r="D102" s="94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22"/>
      <c r="Q102" s="2"/>
      <c r="R102" s="2"/>
      <c r="S102" s="2"/>
    </row>
    <row r="103" spans="1:19" s="1" customFormat="1" ht="18" customHeight="1" x14ac:dyDescent="0.3">
      <c r="A103" s="21"/>
      <c r="B103" s="63" t="s">
        <v>214</v>
      </c>
      <c r="C103" s="64"/>
      <c r="D103" s="94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22"/>
      <c r="Q103" s="2"/>
      <c r="R103" s="2"/>
      <c r="S103" s="2"/>
    </row>
    <row r="104" spans="1:19" s="1" customFormat="1" ht="18" customHeight="1" x14ac:dyDescent="0.3">
      <c r="A104" s="21"/>
      <c r="B104" s="63" t="s">
        <v>215</v>
      </c>
      <c r="C104" s="64">
        <v>42000</v>
      </c>
      <c r="D104" s="94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22"/>
      <c r="Q104" s="2"/>
      <c r="R104" s="2"/>
      <c r="S104" s="2"/>
    </row>
    <row r="105" spans="1:19" s="1" customFormat="1" ht="18" customHeight="1" x14ac:dyDescent="0.3">
      <c r="A105" s="21"/>
      <c r="B105" s="63" t="s">
        <v>216</v>
      </c>
      <c r="C105" s="64"/>
      <c r="D105" s="94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22"/>
      <c r="Q105" s="2"/>
      <c r="R105" s="2"/>
      <c r="S105" s="2"/>
    </row>
    <row r="106" spans="1:19" s="1" customFormat="1" ht="18" customHeight="1" x14ac:dyDescent="0.3">
      <c r="A106" s="21"/>
      <c r="B106" s="63" t="s">
        <v>217</v>
      </c>
      <c r="C106" s="64"/>
      <c r="D106" s="94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22"/>
      <c r="Q106" s="2"/>
      <c r="R106" s="2"/>
      <c r="S106" s="2"/>
    </row>
    <row r="107" spans="1:19" s="1" customFormat="1" ht="18" customHeight="1" x14ac:dyDescent="0.3">
      <c r="A107" s="21"/>
      <c r="B107" s="63" t="s">
        <v>218</v>
      </c>
      <c r="C107" s="64">
        <v>15000</v>
      </c>
      <c r="D107" s="94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22"/>
      <c r="Q107" s="2"/>
      <c r="R107" s="2"/>
      <c r="S107" s="2"/>
    </row>
    <row r="108" spans="1:19" s="1" customFormat="1" ht="18" customHeight="1" x14ac:dyDescent="0.3">
      <c r="A108" s="21"/>
      <c r="B108" s="63" t="s">
        <v>216</v>
      </c>
      <c r="C108" s="64"/>
      <c r="D108" s="94"/>
      <c r="E108" s="95"/>
      <c r="F108" s="96"/>
      <c r="G108" s="95"/>
      <c r="H108" s="95"/>
      <c r="I108" s="95"/>
      <c r="J108" s="95"/>
      <c r="K108" s="95"/>
      <c r="L108" s="95"/>
      <c r="M108" s="95"/>
      <c r="N108" s="95"/>
      <c r="O108" s="95"/>
      <c r="P108" s="22"/>
      <c r="Q108" s="2"/>
      <c r="R108" s="2"/>
      <c r="S108" s="2"/>
    </row>
    <row r="109" spans="1:19" s="1" customFormat="1" ht="18" customHeight="1" x14ac:dyDescent="0.3">
      <c r="A109" s="21"/>
      <c r="B109" s="63" t="s">
        <v>219</v>
      </c>
      <c r="C109" s="64"/>
      <c r="D109" s="94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22"/>
      <c r="Q109" s="2"/>
      <c r="R109" s="2"/>
      <c r="S109" s="2"/>
    </row>
    <row r="110" spans="1:19" s="1" customFormat="1" ht="18" customHeight="1" x14ac:dyDescent="0.3">
      <c r="A110" s="21"/>
      <c r="B110" s="63" t="s">
        <v>83</v>
      </c>
      <c r="C110" s="64"/>
      <c r="D110" s="94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22"/>
      <c r="Q110" s="2"/>
      <c r="R110" s="2"/>
      <c r="S110" s="2"/>
    </row>
    <row r="111" spans="1:19" s="1" customFormat="1" ht="18" customHeight="1" x14ac:dyDescent="0.3">
      <c r="A111" s="21"/>
      <c r="B111" s="63" t="s">
        <v>84</v>
      </c>
      <c r="C111" s="64">
        <v>5000</v>
      </c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22"/>
      <c r="Q111" s="2"/>
      <c r="R111" s="2"/>
      <c r="S111" s="2"/>
    </row>
    <row r="112" spans="1:19" s="1" customFormat="1" ht="18" customHeight="1" x14ac:dyDescent="0.3">
      <c r="A112" s="21">
        <v>10</v>
      </c>
      <c r="B112" s="62" t="s">
        <v>220</v>
      </c>
      <c r="C112" s="57">
        <v>12500</v>
      </c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22"/>
      <c r="Q112" s="2"/>
      <c r="R112" s="2"/>
      <c r="S112" s="2"/>
    </row>
    <row r="113" spans="1:19" s="1" customFormat="1" ht="18" customHeight="1" x14ac:dyDescent="0.3">
      <c r="A113" s="21"/>
      <c r="B113" s="62" t="s">
        <v>85</v>
      </c>
      <c r="C113" s="57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22"/>
      <c r="Q113" s="2"/>
      <c r="R113" s="2"/>
      <c r="S113" s="2"/>
    </row>
    <row r="114" spans="1:19" s="1" customFormat="1" ht="18" customHeight="1" x14ac:dyDescent="0.3">
      <c r="A114" s="21"/>
      <c r="B114" s="62" t="s">
        <v>164</v>
      </c>
      <c r="C114" s="57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22"/>
      <c r="Q114" s="2"/>
      <c r="R114" s="2"/>
      <c r="S114" s="2"/>
    </row>
    <row r="115" spans="1:19" s="1" customFormat="1" ht="18" customHeight="1" x14ac:dyDescent="0.3">
      <c r="A115" s="21"/>
      <c r="B115" s="62" t="s">
        <v>85</v>
      </c>
      <c r="C115" s="57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22"/>
      <c r="Q115" s="2"/>
      <c r="R115" s="2"/>
      <c r="S115" s="2"/>
    </row>
    <row r="116" spans="1:19" s="1" customFormat="1" ht="18" customHeight="1" x14ac:dyDescent="0.3">
      <c r="A116" s="21"/>
      <c r="B116" s="78" t="s">
        <v>221</v>
      </c>
      <c r="C116" s="88">
        <v>12500</v>
      </c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22"/>
      <c r="Q116" s="2"/>
      <c r="R116" s="2"/>
      <c r="S116" s="2"/>
    </row>
    <row r="117" spans="1:19" s="1" customFormat="1" ht="18" customHeight="1" x14ac:dyDescent="0.3">
      <c r="A117" s="21"/>
      <c r="B117" s="78" t="s">
        <v>222</v>
      </c>
      <c r="C117" s="88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22"/>
      <c r="Q117" s="2"/>
      <c r="R117" s="2"/>
      <c r="S117" s="2"/>
    </row>
    <row r="118" spans="1:19" s="1" customFormat="1" ht="18" customHeight="1" x14ac:dyDescent="0.3">
      <c r="A118" s="21">
        <v>11</v>
      </c>
      <c r="B118" s="25" t="s">
        <v>223</v>
      </c>
      <c r="C118" s="87">
        <v>46485</v>
      </c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22"/>
      <c r="Q118" s="2"/>
      <c r="R118" s="2"/>
      <c r="S118" s="2"/>
    </row>
    <row r="119" spans="1:19" s="1" customFormat="1" ht="18" customHeight="1" x14ac:dyDescent="0.3">
      <c r="A119" s="21"/>
      <c r="B119" s="25" t="s">
        <v>60</v>
      </c>
      <c r="C119" s="87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22"/>
      <c r="Q119" s="2"/>
      <c r="R119" s="2"/>
      <c r="S119" s="2"/>
    </row>
    <row r="120" spans="1:19" s="1" customFormat="1" ht="18" customHeight="1" x14ac:dyDescent="0.3">
      <c r="A120" s="21"/>
      <c r="B120" s="23" t="s">
        <v>86</v>
      </c>
      <c r="C120" s="88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22"/>
      <c r="Q120" s="2"/>
      <c r="R120" s="2"/>
      <c r="S120" s="2"/>
    </row>
    <row r="121" spans="1:19" s="1" customFormat="1" ht="18" customHeight="1" x14ac:dyDescent="0.3">
      <c r="A121" s="21"/>
      <c r="B121" s="23" t="s">
        <v>402</v>
      </c>
      <c r="C121" s="88">
        <v>1485</v>
      </c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22"/>
      <c r="Q121" s="2"/>
      <c r="R121" s="2"/>
      <c r="S121" s="2"/>
    </row>
    <row r="122" spans="1:19" s="1" customFormat="1" ht="18" customHeight="1" x14ac:dyDescent="0.3">
      <c r="A122" s="21"/>
      <c r="B122" s="23" t="s">
        <v>401</v>
      </c>
      <c r="C122" s="88"/>
      <c r="D122" s="94"/>
      <c r="E122" s="95"/>
      <c r="F122" s="95"/>
      <c r="G122" s="96"/>
      <c r="H122" s="96"/>
      <c r="I122" s="96"/>
      <c r="J122" s="95"/>
      <c r="K122" s="95"/>
      <c r="L122" s="95"/>
      <c r="M122" s="95"/>
      <c r="N122" s="95"/>
      <c r="O122" s="95"/>
      <c r="P122" s="22"/>
      <c r="Q122" s="2"/>
      <c r="R122" s="2"/>
      <c r="S122" s="2"/>
    </row>
    <row r="123" spans="1:19" s="1" customFormat="1" ht="18" customHeight="1" x14ac:dyDescent="0.3">
      <c r="A123" s="21"/>
      <c r="B123" s="23" t="s">
        <v>134</v>
      </c>
      <c r="C123" s="88">
        <v>45000</v>
      </c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22"/>
      <c r="Q123" s="2"/>
      <c r="R123" s="2"/>
      <c r="S123" s="2"/>
    </row>
    <row r="124" spans="1:19" s="1" customFormat="1" ht="18" customHeight="1" x14ac:dyDescent="0.3">
      <c r="A124" s="21"/>
      <c r="B124" s="23" t="s">
        <v>224</v>
      </c>
      <c r="C124" s="88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22"/>
      <c r="Q124" s="2"/>
      <c r="R124" s="2"/>
      <c r="S124" s="2"/>
    </row>
    <row r="125" spans="1:19" s="1" customFormat="1" ht="18" customHeight="1" x14ac:dyDescent="0.3">
      <c r="A125" s="21">
        <v>12</v>
      </c>
      <c r="B125" s="25" t="s">
        <v>225</v>
      </c>
      <c r="C125" s="87">
        <v>20500</v>
      </c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22"/>
      <c r="Q125" s="2"/>
      <c r="R125" s="2"/>
      <c r="S125" s="2"/>
    </row>
    <row r="126" spans="1:19" s="1" customFormat="1" ht="18" customHeight="1" x14ac:dyDescent="0.3">
      <c r="A126" s="21"/>
      <c r="B126" s="25" t="s">
        <v>135</v>
      </c>
      <c r="C126" s="87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22"/>
      <c r="Q126" s="2"/>
      <c r="R126" s="2"/>
      <c r="S126" s="2"/>
    </row>
    <row r="127" spans="1:19" s="1" customFormat="1" ht="18" customHeight="1" x14ac:dyDescent="0.3">
      <c r="A127" s="21"/>
      <c r="B127" s="25" t="s">
        <v>136</v>
      </c>
      <c r="C127" s="87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22"/>
      <c r="Q127" s="2"/>
      <c r="R127" s="2"/>
      <c r="S127" s="2"/>
    </row>
    <row r="128" spans="1:19" s="1" customFormat="1" ht="18" customHeight="1" x14ac:dyDescent="0.3">
      <c r="A128" s="21"/>
      <c r="B128" s="25" t="s">
        <v>135</v>
      </c>
      <c r="C128" s="87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22"/>
      <c r="Q128" s="2"/>
      <c r="R128" s="2"/>
      <c r="S128" s="2"/>
    </row>
    <row r="129" spans="1:19" s="1" customFormat="1" ht="18" customHeight="1" x14ac:dyDescent="0.3">
      <c r="A129" s="21"/>
      <c r="B129" s="23" t="s">
        <v>226</v>
      </c>
      <c r="C129" s="88">
        <v>10500</v>
      </c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22"/>
      <c r="Q129" s="2"/>
      <c r="R129" s="2"/>
      <c r="S129" s="2"/>
    </row>
    <row r="130" spans="1:19" s="1" customFormat="1" ht="18" customHeight="1" x14ac:dyDescent="0.3">
      <c r="A130" s="21"/>
      <c r="B130" s="23" t="s">
        <v>227</v>
      </c>
      <c r="C130" s="88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22"/>
      <c r="Q130" s="2"/>
      <c r="R130" s="2"/>
      <c r="S130" s="2"/>
    </row>
    <row r="131" spans="1:19" s="1" customFormat="1" ht="18" customHeight="1" x14ac:dyDescent="0.3">
      <c r="A131" s="21"/>
      <c r="B131" s="23" t="s">
        <v>228</v>
      </c>
      <c r="C131" s="88">
        <v>10000</v>
      </c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22"/>
      <c r="Q131" s="2"/>
      <c r="R131" s="2"/>
      <c r="S131" s="2"/>
    </row>
    <row r="132" spans="1:19" s="1" customFormat="1" ht="18" customHeight="1" x14ac:dyDescent="0.3">
      <c r="A132" s="21"/>
      <c r="B132" s="23" t="s">
        <v>229</v>
      </c>
      <c r="C132" s="88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22"/>
      <c r="Q132" s="2"/>
      <c r="R132" s="2"/>
      <c r="S132" s="2"/>
    </row>
    <row r="133" spans="1:19" s="1" customFormat="1" ht="18" customHeight="1" x14ac:dyDescent="0.3">
      <c r="A133" s="21">
        <v>13</v>
      </c>
      <c r="B133" s="25" t="s">
        <v>247</v>
      </c>
      <c r="C133" s="87">
        <v>107000</v>
      </c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22"/>
      <c r="Q133" s="2"/>
      <c r="R133" s="2"/>
      <c r="S133" s="2"/>
    </row>
    <row r="134" spans="1:19" s="1" customFormat="1" ht="18" customHeight="1" x14ac:dyDescent="0.3">
      <c r="A134" s="21"/>
      <c r="B134" s="25" t="s">
        <v>87</v>
      </c>
      <c r="C134" s="87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22"/>
      <c r="Q134" s="2"/>
      <c r="R134" s="2"/>
      <c r="S134" s="2"/>
    </row>
    <row r="135" spans="1:19" s="1" customFormat="1" ht="18" customHeight="1" x14ac:dyDescent="0.3">
      <c r="A135" s="21"/>
      <c r="B135" s="23" t="s">
        <v>230</v>
      </c>
      <c r="C135" s="88">
        <v>107000</v>
      </c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22"/>
      <c r="Q135" s="2"/>
      <c r="R135" s="2"/>
      <c r="S135" s="2"/>
    </row>
    <row r="136" spans="1:19" s="1" customFormat="1" ht="18" customHeight="1" x14ac:dyDescent="0.3">
      <c r="A136" s="21"/>
      <c r="B136" s="23" t="s">
        <v>241</v>
      </c>
      <c r="C136" s="88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22"/>
      <c r="Q136" s="2"/>
      <c r="R136" s="2"/>
      <c r="S136" s="2"/>
    </row>
    <row r="137" spans="1:19" s="1" customFormat="1" ht="18" customHeight="1" x14ac:dyDescent="0.3">
      <c r="A137" s="21"/>
      <c r="B137" s="23" t="s">
        <v>240</v>
      </c>
      <c r="C137" s="88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22"/>
      <c r="Q137" s="2"/>
      <c r="R137" s="2"/>
      <c r="S137" s="2"/>
    </row>
    <row r="138" spans="1:19" s="1" customFormat="1" ht="18" customHeight="1" x14ac:dyDescent="0.3">
      <c r="A138" s="21"/>
      <c r="B138" s="23" t="s">
        <v>231</v>
      </c>
      <c r="C138" s="88">
        <v>14000</v>
      </c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22"/>
      <c r="Q138" s="2"/>
      <c r="R138" s="2"/>
      <c r="S138" s="2"/>
    </row>
    <row r="139" spans="1:19" s="1" customFormat="1" ht="18" customHeight="1" x14ac:dyDescent="0.3">
      <c r="A139" s="21"/>
      <c r="B139" s="23" t="s">
        <v>232</v>
      </c>
      <c r="C139" s="88">
        <v>49000</v>
      </c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22"/>
      <c r="Q139" s="2"/>
      <c r="R139" s="2"/>
      <c r="S139" s="2"/>
    </row>
    <row r="140" spans="1:19" s="1" customFormat="1" ht="18" customHeight="1" x14ac:dyDescent="0.3">
      <c r="A140" s="21"/>
      <c r="B140" s="23" t="s">
        <v>233</v>
      </c>
      <c r="C140" s="88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22"/>
      <c r="Q140" s="2"/>
      <c r="R140" s="2"/>
      <c r="S140" s="2"/>
    </row>
    <row r="141" spans="1:19" s="1" customFormat="1" ht="18" customHeight="1" x14ac:dyDescent="0.3">
      <c r="A141" s="21"/>
      <c r="B141" s="23" t="s">
        <v>234</v>
      </c>
      <c r="C141" s="88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22"/>
      <c r="Q141" s="2"/>
      <c r="R141" s="2"/>
      <c r="S141" s="2"/>
    </row>
    <row r="142" spans="1:19" s="1" customFormat="1" ht="18" customHeight="1" x14ac:dyDescent="0.3">
      <c r="A142" s="21"/>
      <c r="B142" s="23" t="s">
        <v>239</v>
      </c>
      <c r="C142" s="88">
        <v>8000</v>
      </c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22"/>
      <c r="Q142" s="2"/>
      <c r="R142" s="2"/>
      <c r="S142" s="2"/>
    </row>
    <row r="143" spans="1:19" s="1" customFormat="1" ht="18" customHeight="1" x14ac:dyDescent="0.3">
      <c r="A143" s="21"/>
      <c r="B143" s="23" t="s">
        <v>242</v>
      </c>
      <c r="C143" s="88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22"/>
      <c r="Q143" s="2"/>
      <c r="R143" s="2"/>
      <c r="S143" s="2"/>
    </row>
    <row r="144" spans="1:19" s="1" customFormat="1" ht="18" customHeight="1" x14ac:dyDescent="0.3">
      <c r="A144" s="21"/>
      <c r="B144" s="23" t="s">
        <v>88</v>
      </c>
      <c r="C144" s="88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22"/>
      <c r="Q144" s="2"/>
      <c r="R144" s="2"/>
      <c r="S144" s="2"/>
    </row>
    <row r="145" spans="1:19" s="1" customFormat="1" ht="18" customHeight="1" x14ac:dyDescent="0.3">
      <c r="A145" s="21"/>
      <c r="B145" s="23" t="s">
        <v>235</v>
      </c>
      <c r="C145" s="88">
        <v>8000</v>
      </c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22"/>
      <c r="Q145" s="2"/>
      <c r="R145" s="2"/>
      <c r="S145" s="2"/>
    </row>
    <row r="146" spans="1:19" s="1" customFormat="1" ht="18" customHeight="1" x14ac:dyDescent="0.3">
      <c r="A146" s="21"/>
      <c r="B146" s="23" t="s">
        <v>236</v>
      </c>
      <c r="C146" s="88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22"/>
      <c r="Q146" s="2"/>
      <c r="R146" s="2"/>
      <c r="S146" s="2"/>
    </row>
    <row r="147" spans="1:19" s="1" customFormat="1" ht="18" customHeight="1" x14ac:dyDescent="0.3">
      <c r="A147" s="21"/>
      <c r="B147" s="23" t="s">
        <v>237</v>
      </c>
      <c r="C147" s="88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22"/>
      <c r="Q147" s="2"/>
      <c r="R147" s="2"/>
      <c r="S147" s="2"/>
    </row>
    <row r="148" spans="1:19" s="1" customFormat="1" ht="18" customHeight="1" x14ac:dyDescent="0.3">
      <c r="A148" s="21"/>
      <c r="B148" s="23" t="s">
        <v>238</v>
      </c>
      <c r="C148" s="88">
        <v>14000</v>
      </c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22"/>
      <c r="Q148" s="2"/>
      <c r="R148" s="2"/>
      <c r="S148" s="2"/>
    </row>
    <row r="149" spans="1:19" s="1" customFormat="1" ht="18" customHeight="1" x14ac:dyDescent="0.3">
      <c r="A149" s="21"/>
      <c r="B149" s="23" t="s">
        <v>243</v>
      </c>
      <c r="C149" s="88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22"/>
      <c r="Q149" s="2"/>
      <c r="R149" s="2"/>
      <c r="S149" s="2"/>
    </row>
    <row r="150" spans="1:19" s="1" customFormat="1" ht="18" customHeight="1" x14ac:dyDescent="0.3">
      <c r="A150" s="21"/>
      <c r="B150" s="23" t="s">
        <v>244</v>
      </c>
      <c r="C150" s="88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22"/>
      <c r="Q150" s="2"/>
      <c r="R150" s="2"/>
      <c r="S150" s="2"/>
    </row>
    <row r="151" spans="1:19" s="1" customFormat="1" ht="18" customHeight="1" x14ac:dyDescent="0.3">
      <c r="A151" s="21"/>
      <c r="B151" s="23" t="s">
        <v>245</v>
      </c>
      <c r="C151" s="88">
        <v>14000</v>
      </c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22"/>
      <c r="Q151" s="2"/>
      <c r="R151" s="2"/>
      <c r="S151" s="2"/>
    </row>
    <row r="152" spans="1:19" s="1" customFormat="1" ht="18" customHeight="1" x14ac:dyDescent="0.3">
      <c r="A152" s="21"/>
      <c r="B152" s="23" t="s">
        <v>246</v>
      </c>
      <c r="C152" s="88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22"/>
      <c r="Q152" s="2"/>
      <c r="R152" s="2"/>
      <c r="S152" s="2"/>
    </row>
    <row r="153" spans="1:19" s="1" customFormat="1" ht="18" customHeight="1" x14ac:dyDescent="0.3">
      <c r="A153" s="21">
        <v>14</v>
      </c>
      <c r="B153" s="25" t="s">
        <v>248</v>
      </c>
      <c r="C153" s="87">
        <v>42400</v>
      </c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22"/>
      <c r="Q153" s="2"/>
      <c r="R153" s="2"/>
      <c r="S153" s="2"/>
    </row>
    <row r="154" spans="1:19" s="1" customFormat="1" ht="18" customHeight="1" x14ac:dyDescent="0.3">
      <c r="A154" s="21"/>
      <c r="B154" s="25" t="s">
        <v>249</v>
      </c>
      <c r="C154" s="87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22"/>
      <c r="Q154" s="2"/>
      <c r="R154" s="2"/>
      <c r="S154" s="2"/>
    </row>
    <row r="155" spans="1:19" s="1" customFormat="1" ht="18" customHeight="1" x14ac:dyDescent="0.3">
      <c r="A155" s="21"/>
      <c r="B155" s="23" t="s">
        <v>250</v>
      </c>
      <c r="C155" s="88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22"/>
      <c r="Q155" s="2"/>
      <c r="R155" s="2"/>
      <c r="S155" s="2"/>
    </row>
    <row r="156" spans="1:19" s="1" customFormat="1" ht="18" customHeight="1" x14ac:dyDescent="0.3">
      <c r="A156" s="21"/>
      <c r="B156" s="23" t="s">
        <v>251</v>
      </c>
      <c r="C156" s="88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22"/>
      <c r="Q156" s="2"/>
      <c r="R156" s="2"/>
      <c r="S156" s="2"/>
    </row>
    <row r="157" spans="1:19" s="1" customFormat="1" ht="18" customHeight="1" x14ac:dyDescent="0.3">
      <c r="A157" s="21"/>
      <c r="B157" s="23" t="s">
        <v>252</v>
      </c>
      <c r="C157" s="88">
        <v>20000</v>
      </c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22"/>
      <c r="Q157" s="2"/>
      <c r="R157" s="2"/>
      <c r="S157" s="2"/>
    </row>
    <row r="158" spans="1:19" s="1" customFormat="1" ht="18" customHeight="1" x14ac:dyDescent="0.3">
      <c r="A158" s="21"/>
      <c r="B158" s="23" t="s">
        <v>253</v>
      </c>
      <c r="C158" s="88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22"/>
      <c r="Q158" s="2"/>
      <c r="R158" s="2"/>
      <c r="S158" s="2"/>
    </row>
    <row r="159" spans="1:19" s="1" customFormat="1" ht="18" customHeight="1" x14ac:dyDescent="0.3">
      <c r="A159" s="21"/>
      <c r="B159" s="23" t="s">
        <v>254</v>
      </c>
      <c r="C159" s="88">
        <v>20000</v>
      </c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22"/>
      <c r="Q159" s="2"/>
      <c r="R159" s="2"/>
      <c r="S159" s="2"/>
    </row>
    <row r="160" spans="1:19" s="1" customFormat="1" ht="18" customHeight="1" x14ac:dyDescent="0.3">
      <c r="A160" s="21"/>
      <c r="B160" s="23" t="s">
        <v>255</v>
      </c>
      <c r="C160" s="88"/>
      <c r="D160" s="94"/>
      <c r="E160" s="95"/>
      <c r="F160" s="96"/>
      <c r="G160" s="95"/>
      <c r="H160" s="95"/>
      <c r="I160" s="95"/>
      <c r="J160" s="95"/>
      <c r="K160" s="95"/>
      <c r="L160" s="95"/>
      <c r="M160" s="95"/>
      <c r="N160" s="95"/>
      <c r="O160" s="95"/>
      <c r="P160" s="22"/>
      <c r="Q160" s="2"/>
      <c r="R160" s="2"/>
      <c r="S160" s="2"/>
    </row>
    <row r="161" spans="1:19" s="1" customFormat="1" ht="18" customHeight="1" x14ac:dyDescent="0.3">
      <c r="A161" s="21"/>
      <c r="B161" s="23" t="s">
        <v>256</v>
      </c>
      <c r="C161" s="88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22"/>
      <c r="Q161" s="2"/>
      <c r="R161" s="2"/>
      <c r="S161" s="2"/>
    </row>
    <row r="162" spans="1:19" s="1" customFormat="1" ht="18" customHeight="1" x14ac:dyDescent="0.3">
      <c r="A162" s="21"/>
      <c r="B162" s="23" t="s">
        <v>257</v>
      </c>
      <c r="C162" s="88">
        <v>2400</v>
      </c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22"/>
      <c r="Q162" s="2"/>
      <c r="R162" s="2"/>
      <c r="S162" s="2"/>
    </row>
    <row r="163" spans="1:19" s="1" customFormat="1" ht="18" customHeight="1" x14ac:dyDescent="0.3">
      <c r="A163" s="21"/>
      <c r="B163" s="86" t="s">
        <v>61</v>
      </c>
      <c r="C163" s="87">
        <f>(C169+C175+C180)</f>
        <v>98600</v>
      </c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22"/>
      <c r="Q163" s="2"/>
      <c r="R163" s="2"/>
      <c r="S163" s="2"/>
    </row>
    <row r="164" spans="1:19" s="1" customFormat="1" ht="18" customHeight="1" x14ac:dyDescent="0.3">
      <c r="A164" s="21"/>
      <c r="B164" s="25" t="s">
        <v>137</v>
      </c>
      <c r="C164" s="87">
        <v>98600</v>
      </c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22"/>
      <c r="Q164" s="2"/>
      <c r="R164" s="2"/>
      <c r="S164" s="2"/>
    </row>
    <row r="165" spans="1:19" s="1" customFormat="1" ht="18" customHeight="1" x14ac:dyDescent="0.3">
      <c r="A165" s="21"/>
      <c r="B165" s="25" t="s">
        <v>138</v>
      </c>
      <c r="C165" s="87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22"/>
      <c r="Q165" s="2"/>
      <c r="R165" s="2"/>
      <c r="S165" s="2"/>
    </row>
    <row r="166" spans="1:19" s="1" customFormat="1" ht="18" customHeight="1" x14ac:dyDescent="0.3">
      <c r="A166" s="21"/>
      <c r="B166" s="79" t="s">
        <v>139</v>
      </c>
      <c r="C166" s="87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22"/>
      <c r="Q166" s="2"/>
      <c r="R166" s="2"/>
      <c r="S166" s="2"/>
    </row>
    <row r="167" spans="1:19" s="1" customFormat="1" ht="18" customHeight="1" x14ac:dyDescent="0.3">
      <c r="A167" s="21"/>
      <c r="B167" s="79" t="s">
        <v>140</v>
      </c>
      <c r="C167" s="88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22"/>
      <c r="Q167" s="2"/>
      <c r="R167" s="2"/>
      <c r="S167" s="2"/>
    </row>
    <row r="168" spans="1:19" s="1" customFormat="1" ht="18" customHeight="1" x14ac:dyDescent="0.3">
      <c r="A168" s="21"/>
      <c r="B168" s="79" t="s">
        <v>141</v>
      </c>
      <c r="C168" s="88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22"/>
      <c r="Q168" s="2"/>
      <c r="R168" s="2"/>
      <c r="S168" s="2"/>
    </row>
    <row r="169" spans="1:19" s="1" customFormat="1" ht="18" customHeight="1" x14ac:dyDescent="0.3">
      <c r="A169" s="123">
        <v>15</v>
      </c>
      <c r="B169" s="79" t="s">
        <v>142</v>
      </c>
      <c r="C169" s="87">
        <v>29000</v>
      </c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22"/>
      <c r="Q169" s="2"/>
      <c r="R169" s="2"/>
      <c r="S169" s="2"/>
    </row>
    <row r="170" spans="1:19" s="1" customFormat="1" ht="18" customHeight="1" x14ac:dyDescent="0.3">
      <c r="A170" s="21"/>
      <c r="B170" s="78" t="s">
        <v>143</v>
      </c>
      <c r="C170" s="88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22"/>
      <c r="Q170" s="2"/>
      <c r="R170" s="2"/>
      <c r="S170" s="2"/>
    </row>
    <row r="171" spans="1:19" s="1" customFormat="1" ht="18" customHeight="1" x14ac:dyDescent="0.3">
      <c r="A171" s="21"/>
      <c r="B171" s="78" t="s">
        <v>144</v>
      </c>
      <c r="C171" s="88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22"/>
      <c r="Q171" s="2"/>
      <c r="R171" s="2"/>
      <c r="S171" s="2"/>
    </row>
    <row r="172" spans="1:19" s="1" customFormat="1" ht="18" customHeight="1" x14ac:dyDescent="0.3">
      <c r="A172" s="21"/>
      <c r="B172" s="23" t="s">
        <v>145</v>
      </c>
      <c r="C172" s="88">
        <v>4000</v>
      </c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22"/>
      <c r="Q172" s="2"/>
      <c r="R172" s="2"/>
      <c r="S172" s="2"/>
    </row>
    <row r="173" spans="1:19" s="1" customFormat="1" ht="18" customHeight="1" x14ac:dyDescent="0.3">
      <c r="A173" s="21"/>
      <c r="B173" s="23" t="s">
        <v>146</v>
      </c>
      <c r="C173" s="88"/>
      <c r="D173" s="94"/>
      <c r="E173" s="95"/>
      <c r="F173" s="95"/>
      <c r="G173" s="96"/>
      <c r="H173" s="96"/>
      <c r="I173" s="96"/>
      <c r="J173" s="95"/>
      <c r="K173" s="95"/>
      <c r="L173" s="95"/>
      <c r="M173" s="95"/>
      <c r="N173" s="95"/>
      <c r="O173" s="95"/>
      <c r="P173" s="22"/>
      <c r="Q173" s="2"/>
      <c r="R173" s="2"/>
      <c r="S173" s="2"/>
    </row>
    <row r="174" spans="1:19" s="1" customFormat="1" ht="18" customHeight="1" x14ac:dyDescent="0.3">
      <c r="A174" s="21"/>
      <c r="B174" s="23" t="s">
        <v>258</v>
      </c>
      <c r="C174" s="88">
        <v>25000</v>
      </c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22"/>
      <c r="Q174" s="2"/>
      <c r="R174" s="2"/>
      <c r="S174" s="2"/>
    </row>
    <row r="175" spans="1:19" s="1" customFormat="1" ht="18" customHeight="1" x14ac:dyDescent="0.3">
      <c r="A175" s="21">
        <v>16</v>
      </c>
      <c r="B175" s="79" t="s">
        <v>147</v>
      </c>
      <c r="C175" s="87">
        <v>40000</v>
      </c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22"/>
      <c r="Q175" s="2"/>
      <c r="R175" s="2"/>
      <c r="S175" s="2"/>
    </row>
    <row r="176" spans="1:19" s="1" customFormat="1" ht="18" customHeight="1" x14ac:dyDescent="0.3">
      <c r="A176" s="21"/>
      <c r="B176" s="79" t="s">
        <v>148</v>
      </c>
      <c r="C176" s="87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22"/>
      <c r="Q176" s="2"/>
      <c r="R176" s="2"/>
      <c r="S176" s="2"/>
    </row>
    <row r="177" spans="1:19" s="1" customFormat="1" ht="18" customHeight="1" x14ac:dyDescent="0.3">
      <c r="A177" s="21"/>
      <c r="B177" s="78" t="s">
        <v>149</v>
      </c>
      <c r="C177" s="88"/>
      <c r="D177" s="94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22"/>
      <c r="Q177" s="2"/>
      <c r="R177" s="2"/>
      <c r="S177" s="2"/>
    </row>
    <row r="178" spans="1:19" s="1" customFormat="1" ht="18" customHeight="1" x14ac:dyDescent="0.3">
      <c r="A178" s="21"/>
      <c r="B178" s="78" t="s">
        <v>150</v>
      </c>
      <c r="C178" s="88">
        <v>20000</v>
      </c>
      <c r="D178" s="94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22"/>
      <c r="Q178" s="2"/>
      <c r="R178" s="2"/>
      <c r="S178" s="2"/>
    </row>
    <row r="179" spans="1:19" s="1" customFormat="1" ht="18" customHeight="1" x14ac:dyDescent="0.3">
      <c r="A179" s="21"/>
      <c r="B179" s="78" t="s">
        <v>151</v>
      </c>
      <c r="C179" s="88">
        <v>20000</v>
      </c>
      <c r="D179" s="94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22"/>
      <c r="Q179" s="2"/>
      <c r="R179" s="2"/>
      <c r="S179" s="2"/>
    </row>
    <row r="180" spans="1:19" s="1" customFormat="1" ht="18" customHeight="1" x14ac:dyDescent="0.3">
      <c r="A180" s="21">
        <v>17</v>
      </c>
      <c r="B180" s="79" t="s">
        <v>152</v>
      </c>
      <c r="C180" s="87">
        <v>29600</v>
      </c>
      <c r="D180" s="94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22"/>
      <c r="Q180" s="2"/>
      <c r="R180" s="2"/>
      <c r="S180" s="2"/>
    </row>
    <row r="181" spans="1:19" s="1" customFormat="1" ht="18" customHeight="1" x14ac:dyDescent="0.3">
      <c r="A181" s="21"/>
      <c r="B181" s="78" t="s">
        <v>153</v>
      </c>
      <c r="C181" s="88">
        <v>9600</v>
      </c>
      <c r="D181" s="94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22"/>
      <c r="Q181" s="2"/>
      <c r="R181" s="2"/>
      <c r="S181" s="2"/>
    </row>
    <row r="182" spans="1:19" s="1" customFormat="1" ht="18" customHeight="1" x14ac:dyDescent="0.3">
      <c r="A182" s="21"/>
      <c r="B182" s="78" t="s">
        <v>154</v>
      </c>
      <c r="C182" s="88"/>
      <c r="D182" s="94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22"/>
      <c r="Q182" s="2"/>
      <c r="R182" s="2"/>
      <c r="S182" s="2"/>
    </row>
    <row r="183" spans="1:19" s="1" customFormat="1" ht="18" customHeight="1" x14ac:dyDescent="0.3">
      <c r="A183" s="21"/>
      <c r="B183" s="78" t="s">
        <v>155</v>
      </c>
      <c r="C183" s="88"/>
      <c r="D183" s="94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22"/>
      <c r="Q183" s="2"/>
      <c r="R183" s="2"/>
      <c r="S183" s="2"/>
    </row>
    <row r="184" spans="1:19" s="1" customFormat="1" ht="18" customHeight="1" x14ac:dyDescent="0.3">
      <c r="A184" s="21"/>
      <c r="B184" s="78" t="s">
        <v>156</v>
      </c>
      <c r="C184" s="88">
        <v>20000</v>
      </c>
      <c r="D184" s="120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2"/>
    </row>
    <row r="185" spans="1:19" s="1" customFormat="1" ht="18" customHeight="1" x14ac:dyDescent="0.3">
      <c r="A185" s="21"/>
      <c r="B185" s="86" t="s">
        <v>89</v>
      </c>
      <c r="C185" s="87">
        <f>(C187+0)</f>
        <v>22600</v>
      </c>
      <c r="D185" s="94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22"/>
      <c r="Q185" s="2"/>
      <c r="R185" s="2"/>
      <c r="S185" s="2"/>
    </row>
    <row r="186" spans="1:19" s="1" customFormat="1" ht="18" customHeight="1" x14ac:dyDescent="0.3">
      <c r="A186" s="21"/>
      <c r="B186" s="86" t="s">
        <v>273</v>
      </c>
      <c r="C186" s="87"/>
      <c r="D186" s="94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22"/>
      <c r="Q186" s="2"/>
      <c r="R186" s="2"/>
      <c r="S186" s="2"/>
    </row>
    <row r="187" spans="1:19" s="1" customFormat="1" ht="18" customHeight="1" x14ac:dyDescent="0.3">
      <c r="A187" s="21">
        <v>18</v>
      </c>
      <c r="B187" s="25" t="s">
        <v>90</v>
      </c>
      <c r="C187" s="87">
        <v>22600</v>
      </c>
      <c r="D187" s="94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22"/>
      <c r="Q187" s="2"/>
      <c r="R187" s="2"/>
      <c r="S187" s="2"/>
    </row>
    <row r="188" spans="1:19" s="1" customFormat="1" ht="18" customHeight="1" x14ac:dyDescent="0.3">
      <c r="A188" s="21"/>
      <c r="B188" s="62" t="s">
        <v>91</v>
      </c>
      <c r="C188" s="57"/>
      <c r="D188" s="94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22"/>
      <c r="Q188" s="2"/>
      <c r="R188" s="2"/>
      <c r="S188" s="2"/>
    </row>
    <row r="189" spans="1:19" s="1" customFormat="1" ht="18" customHeight="1" x14ac:dyDescent="0.3">
      <c r="A189" s="34"/>
      <c r="B189" s="63" t="s">
        <v>259</v>
      </c>
      <c r="C189" s="64"/>
      <c r="D189" s="94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22"/>
      <c r="Q189" s="2"/>
      <c r="R189" s="2"/>
      <c r="S189" s="2"/>
    </row>
    <row r="190" spans="1:19" s="1" customFormat="1" ht="18" customHeight="1" x14ac:dyDescent="0.3">
      <c r="A190" s="21"/>
      <c r="B190" s="63" t="s">
        <v>408</v>
      </c>
      <c r="C190" s="64"/>
      <c r="D190" s="94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22"/>
      <c r="Q190" s="2"/>
      <c r="R190" s="2"/>
      <c r="S190" s="2"/>
    </row>
    <row r="191" spans="1:19" s="1" customFormat="1" ht="18" customHeight="1" x14ac:dyDescent="0.3">
      <c r="A191" s="21"/>
      <c r="B191" s="78" t="s">
        <v>260</v>
      </c>
      <c r="C191" s="88">
        <v>2800</v>
      </c>
      <c r="D191" s="94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22"/>
      <c r="Q191" s="2"/>
      <c r="R191" s="2"/>
      <c r="S191" s="2"/>
    </row>
    <row r="192" spans="1:19" s="1" customFormat="1" ht="18" customHeight="1" x14ac:dyDescent="0.3">
      <c r="A192" s="71"/>
      <c r="B192" s="72" t="s">
        <v>261</v>
      </c>
      <c r="C192" s="90"/>
      <c r="D192" s="94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22"/>
      <c r="Q192" s="2"/>
      <c r="R192" s="2"/>
      <c r="S192" s="2"/>
    </row>
    <row r="193" spans="1:19" s="1" customFormat="1" ht="18" customHeight="1" x14ac:dyDescent="0.3">
      <c r="A193" s="71"/>
      <c r="B193" s="72" t="s">
        <v>262</v>
      </c>
      <c r="C193" s="90"/>
      <c r="D193" s="94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22"/>
      <c r="Q193" s="2"/>
      <c r="R193" s="2"/>
      <c r="S193" s="2"/>
    </row>
    <row r="194" spans="1:19" s="1" customFormat="1" ht="18" customHeight="1" x14ac:dyDescent="0.3">
      <c r="A194" s="71"/>
      <c r="B194" s="72" t="s">
        <v>263</v>
      </c>
      <c r="C194" s="90"/>
      <c r="D194" s="94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22"/>
      <c r="Q194" s="2"/>
      <c r="R194" s="2"/>
      <c r="S194" s="2"/>
    </row>
    <row r="195" spans="1:19" s="1" customFormat="1" ht="18" customHeight="1" x14ac:dyDescent="0.3">
      <c r="A195" s="71"/>
      <c r="B195" s="72" t="s">
        <v>264</v>
      </c>
      <c r="C195" s="90">
        <v>2800</v>
      </c>
      <c r="D195" s="120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2"/>
    </row>
    <row r="196" spans="1:19" s="1" customFormat="1" ht="18" customHeight="1" x14ac:dyDescent="0.3">
      <c r="A196" s="71"/>
      <c r="B196" s="72" t="s">
        <v>265</v>
      </c>
      <c r="C196" s="90"/>
      <c r="D196" s="120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2"/>
    </row>
    <row r="197" spans="1:19" s="1" customFormat="1" ht="18" customHeight="1" x14ac:dyDescent="0.3">
      <c r="A197" s="71"/>
      <c r="B197" s="72" t="s">
        <v>266</v>
      </c>
      <c r="C197" s="90"/>
      <c r="D197" s="94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22"/>
      <c r="Q197" s="2"/>
      <c r="R197" s="2"/>
      <c r="S197" s="2"/>
    </row>
    <row r="198" spans="1:19" s="1" customFormat="1" ht="18" customHeight="1" x14ac:dyDescent="0.3">
      <c r="A198" s="71"/>
      <c r="B198" s="72" t="s">
        <v>267</v>
      </c>
      <c r="C198" s="90">
        <v>15000</v>
      </c>
      <c r="D198" s="94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22"/>
      <c r="Q198" s="2"/>
      <c r="R198" s="2"/>
      <c r="S198" s="2"/>
    </row>
    <row r="199" spans="1:19" s="1" customFormat="1" ht="18" customHeight="1" x14ac:dyDescent="0.3">
      <c r="A199" s="71"/>
      <c r="B199" s="72" t="s">
        <v>268</v>
      </c>
      <c r="C199" s="90"/>
      <c r="D199" s="94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22"/>
      <c r="Q199" s="2"/>
      <c r="R199" s="2"/>
      <c r="S199" s="2"/>
    </row>
    <row r="200" spans="1:19" s="1" customFormat="1" ht="18" customHeight="1" x14ac:dyDescent="0.3">
      <c r="A200" s="71"/>
      <c r="B200" s="127" t="s">
        <v>409</v>
      </c>
      <c r="C200" s="90"/>
      <c r="D200" s="94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22"/>
      <c r="Q200" s="2"/>
      <c r="R200" s="2"/>
      <c r="S200" s="2"/>
    </row>
    <row r="201" spans="1:19" s="1" customFormat="1" ht="18" customHeight="1" x14ac:dyDescent="0.3">
      <c r="A201" s="71"/>
      <c r="B201" s="72" t="s">
        <v>269</v>
      </c>
      <c r="C201" s="90"/>
      <c r="D201" s="94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22"/>
      <c r="Q201" s="2"/>
      <c r="R201" s="2"/>
      <c r="S201" s="2"/>
    </row>
    <row r="202" spans="1:19" s="1" customFormat="1" ht="18" customHeight="1" x14ac:dyDescent="0.3">
      <c r="A202" s="71"/>
      <c r="B202" s="72" t="s">
        <v>270</v>
      </c>
      <c r="C202" s="90">
        <v>2000</v>
      </c>
      <c r="D202" s="120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2"/>
    </row>
    <row r="203" spans="1:19" s="1" customFormat="1" ht="18" customHeight="1" x14ac:dyDescent="0.3">
      <c r="A203" s="71"/>
      <c r="B203" s="72" t="s">
        <v>271</v>
      </c>
      <c r="C203" s="90"/>
      <c r="D203" s="94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22"/>
      <c r="Q203" s="2"/>
      <c r="R203" s="2"/>
      <c r="S203" s="2"/>
    </row>
    <row r="204" spans="1:19" s="1" customFormat="1" ht="18" customHeight="1" x14ac:dyDescent="0.3">
      <c r="A204" s="21"/>
      <c r="B204" s="86" t="s">
        <v>272</v>
      </c>
      <c r="C204" s="87">
        <f>(C205+0)</f>
        <v>47850</v>
      </c>
      <c r="D204" s="94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22"/>
      <c r="Q204" s="2"/>
      <c r="R204" s="2"/>
      <c r="S204" s="2"/>
    </row>
    <row r="205" spans="1:19" s="1" customFormat="1" ht="18" customHeight="1" x14ac:dyDescent="0.3">
      <c r="A205" s="21">
        <v>19</v>
      </c>
      <c r="B205" s="86" t="s">
        <v>274</v>
      </c>
      <c r="C205" s="87">
        <v>47850</v>
      </c>
      <c r="D205" s="94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22"/>
      <c r="Q205" s="2"/>
      <c r="R205" s="2"/>
      <c r="S205" s="2"/>
    </row>
    <row r="206" spans="1:19" s="1" customFormat="1" ht="18" customHeight="1" x14ac:dyDescent="0.3">
      <c r="A206" s="21"/>
      <c r="B206" s="79" t="s">
        <v>275</v>
      </c>
      <c r="C206" s="87"/>
      <c r="D206" s="94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22"/>
      <c r="Q206" s="2"/>
      <c r="R206" s="2"/>
      <c r="S206" s="2"/>
    </row>
    <row r="207" spans="1:19" s="1" customFormat="1" ht="18" customHeight="1" x14ac:dyDescent="0.3">
      <c r="A207" s="34"/>
      <c r="B207" s="78" t="s">
        <v>276</v>
      </c>
      <c r="C207" s="88"/>
      <c r="D207" s="94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22"/>
      <c r="Q207" s="2"/>
      <c r="R207" s="2"/>
      <c r="S207" s="2"/>
    </row>
    <row r="208" spans="1:19" s="1" customFormat="1" ht="18" customHeight="1" x14ac:dyDescent="0.3">
      <c r="A208" s="34"/>
      <c r="B208" s="78" t="s">
        <v>277</v>
      </c>
      <c r="C208" s="88">
        <v>42000</v>
      </c>
      <c r="D208" s="94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22"/>
      <c r="Q208" s="2"/>
      <c r="R208" s="2"/>
      <c r="S208" s="2"/>
    </row>
    <row r="209" spans="1:19" s="1" customFormat="1" ht="18" customHeight="1" x14ac:dyDescent="0.3">
      <c r="A209" s="34"/>
      <c r="B209" s="78" t="s">
        <v>278</v>
      </c>
      <c r="C209" s="88"/>
      <c r="D209" s="94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22"/>
      <c r="Q209" s="2"/>
      <c r="R209" s="2"/>
      <c r="S209" s="2"/>
    </row>
    <row r="210" spans="1:19" s="1" customFormat="1" ht="18" customHeight="1" x14ac:dyDescent="0.3">
      <c r="A210" s="34"/>
      <c r="B210" s="78" t="s">
        <v>279</v>
      </c>
      <c r="C210" s="88">
        <v>5000</v>
      </c>
      <c r="D210" s="94"/>
      <c r="E210" s="95"/>
      <c r="F210" s="96"/>
      <c r="G210" s="95"/>
      <c r="H210" s="95"/>
      <c r="I210" s="95"/>
      <c r="J210" s="95"/>
      <c r="K210" s="95"/>
      <c r="L210" s="95"/>
      <c r="M210" s="95"/>
      <c r="N210" s="95"/>
      <c r="O210" s="95"/>
      <c r="P210" s="22"/>
      <c r="Q210" s="2"/>
      <c r="R210" s="2"/>
      <c r="S210" s="2"/>
    </row>
    <row r="211" spans="1:19" s="1" customFormat="1" ht="18" customHeight="1" x14ac:dyDescent="0.3">
      <c r="A211" s="34"/>
      <c r="B211" s="78" t="s">
        <v>280</v>
      </c>
      <c r="C211" s="88">
        <v>850</v>
      </c>
      <c r="D211" s="94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22"/>
      <c r="Q211" s="2"/>
      <c r="R211" s="2"/>
      <c r="S211" s="2"/>
    </row>
    <row r="212" spans="1:19" s="1" customFormat="1" ht="18" customHeight="1" x14ac:dyDescent="0.3">
      <c r="A212" s="34"/>
      <c r="B212" s="78" t="s">
        <v>281</v>
      </c>
      <c r="C212" s="88"/>
      <c r="D212" s="94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22"/>
      <c r="Q212" s="2"/>
      <c r="R212" s="2"/>
      <c r="S212" s="2"/>
    </row>
    <row r="213" spans="1:19" s="1" customFormat="1" ht="18" customHeight="1" x14ac:dyDescent="0.3">
      <c r="A213" s="21"/>
      <c r="B213" s="86" t="s">
        <v>62</v>
      </c>
      <c r="C213" s="87">
        <f>(C214+0)</f>
        <v>62000</v>
      </c>
      <c r="D213" s="94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22"/>
      <c r="Q213" s="2"/>
      <c r="R213" s="2"/>
      <c r="S213" s="2"/>
    </row>
    <row r="214" spans="1:19" s="1" customFormat="1" ht="18" customHeight="1" x14ac:dyDescent="0.3">
      <c r="A214" s="21">
        <v>20</v>
      </c>
      <c r="B214" s="86" t="s">
        <v>92</v>
      </c>
      <c r="C214" s="87">
        <v>62000</v>
      </c>
      <c r="D214" s="94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22"/>
      <c r="Q214" s="2"/>
      <c r="R214" s="2"/>
      <c r="S214" s="2"/>
    </row>
    <row r="215" spans="1:19" s="1" customFormat="1" ht="18" customHeight="1" x14ac:dyDescent="0.3">
      <c r="A215" s="21"/>
      <c r="B215" s="79" t="s">
        <v>282</v>
      </c>
      <c r="C215" s="87"/>
      <c r="D215" s="94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22"/>
      <c r="Q215" s="2"/>
      <c r="R215" s="2"/>
      <c r="S215" s="2"/>
    </row>
    <row r="216" spans="1:19" s="1" customFormat="1" ht="18" customHeight="1" x14ac:dyDescent="0.3">
      <c r="A216" s="71"/>
      <c r="B216" s="77" t="s">
        <v>283</v>
      </c>
      <c r="C216" s="88"/>
      <c r="D216" s="94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22"/>
      <c r="Q216" s="2"/>
      <c r="R216" s="2"/>
      <c r="S216" s="2"/>
    </row>
    <row r="217" spans="1:19" s="1" customFormat="1" ht="18" customHeight="1" x14ac:dyDescent="0.3">
      <c r="A217" s="71"/>
      <c r="B217" s="77" t="s">
        <v>284</v>
      </c>
      <c r="C217" s="90">
        <v>3500</v>
      </c>
      <c r="D217" s="94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22"/>
      <c r="Q217" s="2"/>
      <c r="R217" s="2"/>
      <c r="S217" s="2"/>
    </row>
    <row r="218" spans="1:19" s="1" customFormat="1" ht="18" customHeight="1" x14ac:dyDescent="0.3">
      <c r="A218" s="71"/>
      <c r="B218" s="77" t="s">
        <v>285</v>
      </c>
      <c r="C218" s="90"/>
      <c r="D218" s="94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22"/>
      <c r="Q218" s="2"/>
      <c r="R218" s="2"/>
      <c r="S218" s="2"/>
    </row>
    <row r="219" spans="1:19" s="1" customFormat="1" ht="18" customHeight="1" x14ac:dyDescent="0.3">
      <c r="A219" s="71"/>
      <c r="B219" s="77" t="s">
        <v>286</v>
      </c>
      <c r="C219" s="90"/>
      <c r="D219" s="94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22"/>
      <c r="Q219" s="2"/>
      <c r="R219" s="2"/>
      <c r="S219" s="2"/>
    </row>
    <row r="220" spans="1:19" s="1" customFormat="1" ht="18" customHeight="1" x14ac:dyDescent="0.3">
      <c r="A220" s="71"/>
      <c r="B220" s="77" t="s">
        <v>287</v>
      </c>
      <c r="C220" s="90"/>
      <c r="D220" s="94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22"/>
      <c r="Q220" s="2"/>
      <c r="R220" s="2"/>
      <c r="S220" s="2"/>
    </row>
    <row r="221" spans="1:19" s="1" customFormat="1" ht="18" customHeight="1" x14ac:dyDescent="0.3">
      <c r="A221" s="71"/>
      <c r="B221" s="72" t="s">
        <v>288</v>
      </c>
      <c r="C221" s="90"/>
      <c r="D221" s="94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22"/>
      <c r="Q221" s="2"/>
      <c r="R221" s="2"/>
      <c r="S221" s="2"/>
    </row>
    <row r="222" spans="1:19" s="1" customFormat="1" ht="18" customHeight="1" x14ac:dyDescent="0.3">
      <c r="A222" s="71"/>
      <c r="B222" s="72" t="s">
        <v>289</v>
      </c>
      <c r="C222" s="90">
        <v>3500</v>
      </c>
      <c r="D222" s="94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22"/>
      <c r="Q222" s="2"/>
      <c r="R222" s="2"/>
      <c r="S222" s="2"/>
    </row>
    <row r="223" spans="1:19" s="1" customFormat="1" ht="18" customHeight="1" x14ac:dyDescent="0.3">
      <c r="A223" s="71"/>
      <c r="B223" s="72" t="s">
        <v>290</v>
      </c>
      <c r="C223" s="90"/>
      <c r="D223" s="94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22"/>
      <c r="Q223" s="2"/>
      <c r="R223" s="2"/>
      <c r="S223" s="2"/>
    </row>
    <row r="224" spans="1:19" s="1" customFormat="1" ht="18" customHeight="1" x14ac:dyDescent="0.3">
      <c r="A224" s="71"/>
      <c r="B224" s="72" t="s">
        <v>291</v>
      </c>
      <c r="C224" s="90">
        <v>55000</v>
      </c>
      <c r="D224" s="94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22"/>
      <c r="Q224" s="2"/>
      <c r="R224" s="2"/>
      <c r="S224" s="2"/>
    </row>
    <row r="225" spans="1:19" s="1" customFormat="1" ht="18" customHeight="1" x14ac:dyDescent="0.3">
      <c r="A225" s="71"/>
      <c r="B225" s="72" t="s">
        <v>292</v>
      </c>
      <c r="C225" s="90"/>
      <c r="D225" s="94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37"/>
      <c r="Q225" s="2"/>
      <c r="R225" s="2"/>
      <c r="S225" s="2"/>
    </row>
    <row r="226" spans="1:19" s="1" customFormat="1" ht="18" customHeight="1" x14ac:dyDescent="0.3">
      <c r="A226" s="71"/>
      <c r="B226" s="83" t="s">
        <v>45</v>
      </c>
      <c r="C226" s="91">
        <f>(C229+C277+C324)</f>
        <v>346600</v>
      </c>
      <c r="D226" s="94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37"/>
      <c r="Q226" s="2"/>
      <c r="R226" s="2"/>
      <c r="S226" s="2"/>
    </row>
    <row r="227" spans="1:19" s="1" customFormat="1" ht="18" customHeight="1" x14ac:dyDescent="0.3">
      <c r="A227" s="71"/>
      <c r="B227" s="83" t="s">
        <v>293</v>
      </c>
      <c r="C227" s="91" t="s">
        <v>300</v>
      </c>
      <c r="D227" s="94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37"/>
      <c r="Q227" s="2"/>
      <c r="R227" s="2"/>
      <c r="S227" s="2"/>
    </row>
    <row r="228" spans="1:19" s="1" customFormat="1" ht="18" customHeight="1" x14ac:dyDescent="0.3">
      <c r="A228" s="71"/>
      <c r="B228" s="83" t="s">
        <v>294</v>
      </c>
      <c r="C228" s="91"/>
      <c r="D228" s="97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38"/>
      <c r="Q228" s="2"/>
      <c r="R228" s="2"/>
      <c r="S228" s="2"/>
    </row>
    <row r="229" spans="1:19" s="1" customFormat="1" ht="18" customHeight="1" x14ac:dyDescent="0.3">
      <c r="A229" s="71">
        <v>21</v>
      </c>
      <c r="B229" s="80" t="s">
        <v>157</v>
      </c>
      <c r="C229" s="91">
        <v>43100</v>
      </c>
      <c r="D229" s="94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37"/>
      <c r="Q229" s="2"/>
      <c r="R229" s="2"/>
      <c r="S229" s="2"/>
    </row>
    <row r="230" spans="1:19" s="1" customFormat="1" ht="18" customHeight="1" x14ac:dyDescent="0.3">
      <c r="A230" s="71"/>
      <c r="B230" s="80" t="s">
        <v>295</v>
      </c>
      <c r="C230" s="91"/>
      <c r="D230" s="94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37"/>
      <c r="Q230" s="2"/>
      <c r="R230" s="2"/>
      <c r="S230" s="2"/>
    </row>
    <row r="231" spans="1:19" s="1" customFormat="1" ht="18" customHeight="1" x14ac:dyDescent="0.3">
      <c r="A231" s="71"/>
      <c r="B231" s="77" t="s">
        <v>296</v>
      </c>
      <c r="C231" s="90"/>
      <c r="D231" s="94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37"/>
      <c r="Q231" s="2"/>
      <c r="R231" s="2"/>
      <c r="S231" s="2"/>
    </row>
    <row r="232" spans="1:19" s="1" customFormat="1" ht="18" customHeight="1" x14ac:dyDescent="0.3">
      <c r="A232" s="71" t="s">
        <v>297</v>
      </c>
      <c r="B232" s="77" t="s">
        <v>298</v>
      </c>
      <c r="C232" s="90"/>
      <c r="D232" s="94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37"/>
      <c r="Q232" s="2"/>
      <c r="R232" s="2"/>
      <c r="S232" s="2"/>
    </row>
    <row r="233" spans="1:19" s="1" customFormat="1" ht="18" customHeight="1" x14ac:dyDescent="0.3">
      <c r="A233" s="71"/>
      <c r="B233" s="72" t="s">
        <v>299</v>
      </c>
      <c r="C233" s="90"/>
      <c r="D233" s="94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37"/>
      <c r="Q233" s="2"/>
      <c r="R233" s="2"/>
      <c r="S233" s="2"/>
    </row>
    <row r="234" spans="1:19" s="1" customFormat="1" ht="18" customHeight="1" x14ac:dyDescent="0.3">
      <c r="A234" s="71" t="s">
        <v>300</v>
      </c>
      <c r="B234" s="72" t="s">
        <v>301</v>
      </c>
      <c r="C234" s="90">
        <v>2600</v>
      </c>
      <c r="D234" s="94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37"/>
      <c r="Q234" s="2"/>
      <c r="R234" s="2"/>
      <c r="S234" s="2"/>
    </row>
    <row r="235" spans="1:19" s="1" customFormat="1" ht="18" customHeight="1" x14ac:dyDescent="0.3">
      <c r="A235" s="71"/>
      <c r="B235" s="72" t="s">
        <v>302</v>
      </c>
      <c r="C235" s="90"/>
      <c r="D235" s="94"/>
      <c r="E235" s="95"/>
      <c r="F235" s="95"/>
      <c r="G235" s="95"/>
      <c r="H235" s="95"/>
      <c r="I235" s="95"/>
      <c r="J235" s="96"/>
      <c r="K235" s="95"/>
      <c r="L235" s="95"/>
      <c r="M235" s="95"/>
      <c r="N235" s="95"/>
      <c r="O235" s="95"/>
      <c r="P235" s="37"/>
      <c r="Q235" s="2"/>
      <c r="R235" s="2"/>
      <c r="S235" s="2"/>
    </row>
    <row r="236" spans="1:19" s="1" customFormat="1" ht="18" customHeight="1" x14ac:dyDescent="0.3">
      <c r="A236" s="71"/>
      <c r="B236" s="72" t="s">
        <v>303</v>
      </c>
      <c r="C236" s="90"/>
      <c r="D236" s="94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37"/>
      <c r="Q236" s="2"/>
      <c r="R236" s="2"/>
      <c r="S236" s="2"/>
    </row>
    <row r="237" spans="1:19" s="1" customFormat="1" ht="18" customHeight="1" x14ac:dyDescent="0.3">
      <c r="A237" s="71"/>
      <c r="B237" s="72" t="s">
        <v>304</v>
      </c>
      <c r="C237" s="90">
        <v>5200</v>
      </c>
      <c r="D237" s="94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37"/>
      <c r="Q237" s="2"/>
      <c r="R237" s="2"/>
      <c r="S237" s="2"/>
    </row>
    <row r="238" spans="1:19" s="1" customFormat="1" ht="18" customHeight="1" x14ac:dyDescent="0.3">
      <c r="A238" s="71"/>
      <c r="B238" s="72" t="s">
        <v>305</v>
      </c>
      <c r="C238" s="90"/>
      <c r="D238" s="94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37"/>
      <c r="Q238" s="2"/>
      <c r="R238" s="2"/>
      <c r="S238" s="2"/>
    </row>
    <row r="239" spans="1:19" s="1" customFormat="1" ht="18" customHeight="1" x14ac:dyDescent="0.3">
      <c r="A239" s="71"/>
      <c r="B239" s="72" t="s">
        <v>306</v>
      </c>
      <c r="C239" s="90"/>
      <c r="D239" s="94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37"/>
      <c r="Q239" s="2"/>
      <c r="R239" s="2"/>
      <c r="S239" s="2"/>
    </row>
    <row r="240" spans="1:19" s="1" customFormat="1" ht="18" customHeight="1" x14ac:dyDescent="0.3">
      <c r="A240" s="71"/>
      <c r="B240" s="72" t="s">
        <v>158</v>
      </c>
      <c r="C240" s="90"/>
      <c r="D240" s="94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37"/>
      <c r="Q240" s="2"/>
      <c r="R240" s="2"/>
      <c r="S240" s="2"/>
    </row>
    <row r="241" spans="1:19" s="1" customFormat="1" ht="18" customHeight="1" x14ac:dyDescent="0.3">
      <c r="A241" s="71"/>
      <c r="B241" s="72" t="s">
        <v>307</v>
      </c>
      <c r="C241" s="90"/>
      <c r="D241" s="94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37"/>
      <c r="Q241" s="2"/>
      <c r="R241" s="2"/>
      <c r="S241" s="2"/>
    </row>
    <row r="242" spans="1:19" s="1" customFormat="1" ht="18" customHeight="1" x14ac:dyDescent="0.3">
      <c r="A242" s="71"/>
      <c r="B242" s="72" t="s">
        <v>308</v>
      </c>
      <c r="C242" s="90">
        <v>2500</v>
      </c>
      <c r="D242" s="94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37"/>
      <c r="Q242" s="2"/>
      <c r="R242" s="2"/>
      <c r="S242" s="2"/>
    </row>
    <row r="243" spans="1:19" s="1" customFormat="1" ht="18" customHeight="1" x14ac:dyDescent="0.3">
      <c r="A243" s="71"/>
      <c r="B243" s="72" t="s">
        <v>309</v>
      </c>
      <c r="C243" s="90"/>
      <c r="D243" s="94"/>
      <c r="E243" s="95"/>
      <c r="F243" s="99"/>
      <c r="G243" s="100"/>
      <c r="H243" s="99"/>
      <c r="I243" s="100"/>
      <c r="J243" s="99"/>
      <c r="K243" s="100"/>
      <c r="L243" s="99"/>
      <c r="M243" s="95"/>
      <c r="N243" s="95"/>
      <c r="O243" s="95"/>
      <c r="P243" s="37"/>
      <c r="Q243" s="2"/>
      <c r="R243" s="2"/>
      <c r="S243" s="2"/>
    </row>
    <row r="244" spans="1:19" s="1" customFormat="1" ht="18" customHeight="1" x14ac:dyDescent="0.3">
      <c r="A244" s="71"/>
      <c r="B244" s="72" t="s">
        <v>310</v>
      </c>
      <c r="C244" s="90"/>
      <c r="D244" s="94"/>
      <c r="E244" s="95"/>
      <c r="F244" s="94"/>
      <c r="G244" s="95"/>
      <c r="H244" s="95"/>
      <c r="I244" s="95"/>
      <c r="J244" s="95"/>
      <c r="K244" s="95"/>
      <c r="L244" s="95"/>
      <c r="M244" s="95"/>
      <c r="N244" s="95"/>
      <c r="O244" s="95"/>
      <c r="P244" s="37"/>
      <c r="Q244" s="2"/>
      <c r="R244" s="2"/>
      <c r="S244" s="2"/>
    </row>
    <row r="245" spans="1:19" s="1" customFormat="1" ht="18" customHeight="1" x14ac:dyDescent="0.3">
      <c r="A245" s="71"/>
      <c r="B245" s="72" t="s">
        <v>311</v>
      </c>
      <c r="C245" s="90"/>
      <c r="D245" s="94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37"/>
      <c r="Q245" s="2"/>
      <c r="R245" s="2"/>
      <c r="S245" s="2"/>
    </row>
    <row r="246" spans="1:19" s="1" customFormat="1" ht="18" customHeight="1" x14ac:dyDescent="0.3">
      <c r="A246" s="71"/>
      <c r="B246" s="72" t="s">
        <v>312</v>
      </c>
      <c r="C246" s="90">
        <v>2600</v>
      </c>
      <c r="D246" s="94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37"/>
      <c r="Q246" s="2"/>
      <c r="R246" s="2"/>
      <c r="S246" s="2"/>
    </row>
    <row r="247" spans="1:19" s="1" customFormat="1" ht="18" customHeight="1" x14ac:dyDescent="0.3">
      <c r="A247" s="71"/>
      <c r="B247" s="72" t="s">
        <v>313</v>
      </c>
      <c r="C247" s="90"/>
      <c r="D247" s="94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37"/>
      <c r="Q247" s="2"/>
      <c r="R247" s="2"/>
      <c r="S247" s="2"/>
    </row>
    <row r="248" spans="1:19" s="1" customFormat="1" ht="18" customHeight="1" x14ac:dyDescent="0.3">
      <c r="A248" s="71"/>
      <c r="B248" s="72" t="s">
        <v>314</v>
      </c>
      <c r="C248" s="90"/>
      <c r="D248" s="94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37"/>
      <c r="Q248" s="2"/>
      <c r="R248" s="2"/>
      <c r="S248" s="2"/>
    </row>
    <row r="249" spans="1:19" s="1" customFormat="1" ht="18" customHeight="1" x14ac:dyDescent="0.3">
      <c r="A249" s="71"/>
      <c r="B249" s="72" t="s">
        <v>315</v>
      </c>
      <c r="C249" s="90">
        <v>5200</v>
      </c>
      <c r="D249" s="94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37"/>
      <c r="Q249" s="2"/>
      <c r="R249" s="2"/>
      <c r="S249" s="2"/>
    </row>
    <row r="250" spans="1:19" s="1" customFormat="1" ht="18" customHeight="1" x14ac:dyDescent="0.3">
      <c r="A250" s="71"/>
      <c r="B250" s="72" t="s">
        <v>316</v>
      </c>
      <c r="C250" s="90"/>
      <c r="D250" s="94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37"/>
      <c r="Q250" s="2"/>
      <c r="R250" s="2"/>
      <c r="S250" s="2"/>
    </row>
    <row r="251" spans="1:19" s="1" customFormat="1" ht="18" customHeight="1" x14ac:dyDescent="0.3">
      <c r="A251" s="71"/>
      <c r="B251" s="72" t="s">
        <v>317</v>
      </c>
      <c r="C251" s="90"/>
      <c r="D251" s="94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37"/>
      <c r="Q251" s="2"/>
      <c r="R251" s="2"/>
      <c r="S251" s="2"/>
    </row>
    <row r="252" spans="1:19" s="1" customFormat="1" ht="18" customHeight="1" x14ac:dyDescent="0.3">
      <c r="A252" s="71"/>
      <c r="B252" s="72" t="s">
        <v>318</v>
      </c>
      <c r="C252" s="90"/>
      <c r="D252" s="94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37"/>
      <c r="Q252" s="2"/>
      <c r="R252" s="2"/>
      <c r="S252" s="2"/>
    </row>
    <row r="253" spans="1:19" s="1" customFormat="1" ht="18" customHeight="1" x14ac:dyDescent="0.3">
      <c r="A253" s="71"/>
      <c r="B253" s="72" t="s">
        <v>159</v>
      </c>
      <c r="C253" s="90"/>
      <c r="D253" s="94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37"/>
      <c r="Q253" s="2"/>
      <c r="R253" s="2"/>
      <c r="S253" s="2"/>
    </row>
    <row r="254" spans="1:19" s="1" customFormat="1" ht="18" customHeight="1" x14ac:dyDescent="0.3">
      <c r="A254" s="71"/>
      <c r="B254" s="72" t="s">
        <v>160</v>
      </c>
      <c r="C254" s="90"/>
      <c r="D254" s="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37"/>
      <c r="Q254" s="2"/>
      <c r="R254" s="2"/>
      <c r="S254" s="2"/>
    </row>
    <row r="255" spans="1:19" s="1" customFormat="1" ht="18" customHeight="1" x14ac:dyDescent="0.3">
      <c r="A255" s="71"/>
      <c r="B255" s="72" t="s">
        <v>161</v>
      </c>
      <c r="C255" s="90"/>
      <c r="D255" s="94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37"/>
      <c r="Q255" s="2"/>
      <c r="R255" s="2"/>
      <c r="S255" s="2"/>
    </row>
    <row r="256" spans="1:19" s="1" customFormat="1" ht="18" customHeight="1" x14ac:dyDescent="0.3">
      <c r="A256" s="71"/>
      <c r="B256" s="72" t="s">
        <v>319</v>
      </c>
      <c r="C256" s="90"/>
      <c r="D256" s="94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37"/>
      <c r="Q256" s="2"/>
      <c r="R256" s="2"/>
      <c r="S256" s="2"/>
    </row>
    <row r="257" spans="1:19" s="1" customFormat="1" ht="18" customHeight="1" x14ac:dyDescent="0.3">
      <c r="A257" s="71"/>
      <c r="B257" s="72" t="s">
        <v>321</v>
      </c>
      <c r="C257" s="90">
        <v>6000</v>
      </c>
      <c r="D257" s="94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37"/>
      <c r="Q257" s="2"/>
      <c r="R257" s="2"/>
      <c r="S257" s="2"/>
    </row>
    <row r="258" spans="1:19" s="1" customFormat="1" ht="18" customHeight="1" x14ac:dyDescent="0.3">
      <c r="A258" s="71"/>
      <c r="B258" s="72" t="s">
        <v>322</v>
      </c>
      <c r="C258" s="90"/>
      <c r="D258" s="94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37"/>
      <c r="Q258" s="2"/>
      <c r="R258" s="2"/>
      <c r="S258" s="2"/>
    </row>
    <row r="259" spans="1:19" s="1" customFormat="1" ht="18" customHeight="1" x14ac:dyDescent="0.3">
      <c r="A259" s="71"/>
      <c r="B259" s="72" t="s">
        <v>323</v>
      </c>
      <c r="C259" s="90">
        <v>10000</v>
      </c>
      <c r="D259" s="94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37"/>
      <c r="Q259" s="2"/>
      <c r="R259" s="2"/>
      <c r="S259" s="2"/>
    </row>
    <row r="260" spans="1:19" s="1" customFormat="1" ht="18" customHeight="1" x14ac:dyDescent="0.3">
      <c r="A260" s="71"/>
      <c r="B260" s="72" t="s">
        <v>324</v>
      </c>
      <c r="C260" s="90"/>
      <c r="D260" s="94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37"/>
      <c r="Q260" s="2"/>
      <c r="R260" s="2"/>
      <c r="S260" s="2"/>
    </row>
    <row r="261" spans="1:19" s="1" customFormat="1" ht="18" customHeight="1" x14ac:dyDescent="0.3">
      <c r="A261" s="71"/>
      <c r="B261" s="72" t="s">
        <v>410</v>
      </c>
      <c r="C261" s="90"/>
      <c r="D261" s="94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37"/>
      <c r="Q261" s="2"/>
      <c r="R261" s="2"/>
      <c r="S261" s="2"/>
    </row>
    <row r="262" spans="1:19" s="1" customFormat="1" ht="18" customHeight="1" x14ac:dyDescent="0.3">
      <c r="A262" s="71"/>
      <c r="B262" s="72" t="s">
        <v>325</v>
      </c>
      <c r="C262" s="90"/>
      <c r="D262" s="94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37"/>
      <c r="Q262" s="2"/>
      <c r="R262" s="2"/>
      <c r="S262" s="2"/>
    </row>
    <row r="263" spans="1:19" s="1" customFormat="1" ht="18" customHeight="1" x14ac:dyDescent="0.3">
      <c r="A263" s="71"/>
      <c r="B263" s="72" t="s">
        <v>326</v>
      </c>
      <c r="C263" s="90"/>
      <c r="D263" s="94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37"/>
      <c r="Q263" s="2"/>
      <c r="R263" s="2"/>
      <c r="S263" s="2"/>
    </row>
    <row r="264" spans="1:19" s="1" customFormat="1" ht="18" customHeight="1" x14ac:dyDescent="0.3">
      <c r="A264" s="71"/>
      <c r="B264" s="72" t="s">
        <v>327</v>
      </c>
      <c r="C264" s="90"/>
      <c r="D264" s="94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37"/>
      <c r="Q264" s="2"/>
      <c r="R264" s="2"/>
      <c r="S264" s="2"/>
    </row>
    <row r="265" spans="1:19" s="1" customFormat="1" ht="18" customHeight="1" x14ac:dyDescent="0.3">
      <c r="A265" s="71"/>
      <c r="B265" s="72" t="s">
        <v>328</v>
      </c>
      <c r="C265" s="90">
        <v>2000</v>
      </c>
      <c r="D265" s="94"/>
      <c r="E265" s="95"/>
      <c r="F265" s="95"/>
      <c r="G265" s="101"/>
      <c r="H265" s="95"/>
      <c r="I265" s="95"/>
      <c r="J265" s="95"/>
      <c r="K265" s="95"/>
      <c r="L265" s="95"/>
      <c r="M265" s="95"/>
      <c r="N265" s="95"/>
      <c r="O265" s="95"/>
      <c r="P265" s="37"/>
      <c r="Q265" s="2"/>
      <c r="R265" s="2"/>
      <c r="S265" s="2"/>
    </row>
    <row r="266" spans="1:19" s="1" customFormat="1" ht="18" customHeight="1" x14ac:dyDescent="0.3">
      <c r="A266" s="71"/>
      <c r="B266" s="72" t="s">
        <v>329</v>
      </c>
      <c r="C266" s="90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37"/>
      <c r="Q266" s="2"/>
      <c r="R266" s="2"/>
      <c r="S266" s="2"/>
    </row>
    <row r="267" spans="1:19" s="1" customFormat="1" ht="18" customHeight="1" x14ac:dyDescent="0.3">
      <c r="A267" s="71"/>
      <c r="B267" s="72" t="s">
        <v>330</v>
      </c>
      <c r="C267" s="90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37"/>
      <c r="Q267" s="2"/>
      <c r="R267" s="2"/>
      <c r="S267" s="2"/>
    </row>
    <row r="268" spans="1:19" s="1" customFormat="1" ht="18" customHeight="1" x14ac:dyDescent="0.3">
      <c r="A268" s="71"/>
      <c r="B268" s="72" t="s">
        <v>331</v>
      </c>
      <c r="C268" s="90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37"/>
      <c r="Q268" s="2"/>
      <c r="R268" s="2"/>
      <c r="S268" s="2"/>
    </row>
    <row r="269" spans="1:19" s="1" customFormat="1" ht="18" customHeight="1" x14ac:dyDescent="0.3">
      <c r="A269" s="71"/>
      <c r="B269" s="72" t="s">
        <v>332</v>
      </c>
      <c r="C269" s="90">
        <v>4000</v>
      </c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37"/>
      <c r="Q269" s="2"/>
      <c r="R269" s="2"/>
      <c r="S269" s="2"/>
    </row>
    <row r="270" spans="1:19" s="1" customFormat="1" ht="18" customHeight="1" x14ac:dyDescent="0.3">
      <c r="A270" s="71"/>
      <c r="B270" s="72" t="s">
        <v>333</v>
      </c>
      <c r="C270" s="90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37"/>
      <c r="Q270" s="2"/>
      <c r="R270" s="2"/>
      <c r="S270" s="2"/>
    </row>
    <row r="271" spans="1:19" s="1" customFormat="1" ht="18" customHeight="1" x14ac:dyDescent="0.3">
      <c r="A271" s="71"/>
      <c r="B271" s="72" t="s">
        <v>334</v>
      </c>
      <c r="C271" s="88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37"/>
      <c r="Q271" s="2"/>
      <c r="R271" s="2"/>
      <c r="S271" s="2"/>
    </row>
    <row r="272" spans="1:19" s="1" customFormat="1" ht="18" customHeight="1" x14ac:dyDescent="0.3">
      <c r="A272" s="71"/>
      <c r="B272" s="72" t="s">
        <v>335</v>
      </c>
      <c r="C272" s="90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37"/>
      <c r="Q272" s="2"/>
      <c r="R272" s="2"/>
      <c r="S272" s="2"/>
    </row>
    <row r="273" spans="1:19" s="1" customFormat="1" ht="18" customHeight="1" x14ac:dyDescent="0.3">
      <c r="A273" s="71"/>
      <c r="B273" s="72" t="s">
        <v>336</v>
      </c>
      <c r="C273" s="90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37"/>
      <c r="Q273" s="2"/>
      <c r="R273" s="2"/>
      <c r="S273" s="2"/>
    </row>
    <row r="274" spans="1:19" s="1" customFormat="1" ht="18" customHeight="1" x14ac:dyDescent="0.3">
      <c r="A274" s="71"/>
      <c r="B274" s="72" t="s">
        <v>337</v>
      </c>
      <c r="C274" s="90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37"/>
      <c r="Q274" s="2"/>
      <c r="R274" s="2"/>
      <c r="S274" s="2"/>
    </row>
    <row r="275" spans="1:19" s="1" customFormat="1" ht="18" customHeight="1" x14ac:dyDescent="0.3">
      <c r="A275" s="71"/>
      <c r="B275" s="72" t="s">
        <v>338</v>
      </c>
      <c r="C275" s="90">
        <v>3000</v>
      </c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37"/>
      <c r="Q275" s="2"/>
      <c r="R275" s="2"/>
      <c r="S275" s="2"/>
    </row>
    <row r="276" spans="1:19" s="1" customFormat="1" ht="18" customHeight="1" x14ac:dyDescent="0.3">
      <c r="A276" s="71"/>
      <c r="B276" s="72" t="s">
        <v>339</v>
      </c>
      <c r="C276" s="90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37"/>
      <c r="Q276" s="2"/>
      <c r="R276" s="2"/>
      <c r="S276" s="2"/>
    </row>
    <row r="277" spans="1:19" s="1" customFormat="1" ht="18" customHeight="1" x14ac:dyDescent="0.3">
      <c r="A277" s="71">
        <v>22</v>
      </c>
      <c r="B277" s="80" t="s">
        <v>341</v>
      </c>
      <c r="C277" s="91">
        <v>227500</v>
      </c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37"/>
      <c r="Q277" s="2"/>
      <c r="R277" s="2"/>
      <c r="S277" s="2"/>
    </row>
    <row r="278" spans="1:19" s="1" customFormat="1" ht="18" customHeight="1" x14ac:dyDescent="0.3">
      <c r="A278" s="71"/>
      <c r="B278" s="83" t="s">
        <v>340</v>
      </c>
      <c r="C278" s="91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37"/>
      <c r="Q278" s="2"/>
      <c r="R278" s="2"/>
      <c r="S278" s="2"/>
    </row>
    <row r="279" spans="1:19" s="1" customFormat="1" ht="18" customHeight="1" x14ac:dyDescent="0.3">
      <c r="A279" s="71"/>
      <c r="B279" s="83" t="s">
        <v>162</v>
      </c>
      <c r="C279" s="91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37"/>
      <c r="Q279" s="2"/>
      <c r="R279" s="2"/>
      <c r="S279" s="2"/>
    </row>
    <row r="280" spans="1:19" s="1" customFormat="1" ht="18" customHeight="1" x14ac:dyDescent="0.3">
      <c r="A280" s="71"/>
      <c r="B280" s="83" t="s">
        <v>342</v>
      </c>
      <c r="C280" s="91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37"/>
      <c r="Q280" s="2"/>
      <c r="R280" s="2"/>
      <c r="S280" s="2"/>
    </row>
    <row r="281" spans="1:19" s="1" customFormat="1" ht="18" customHeight="1" x14ac:dyDescent="0.3">
      <c r="A281" s="125"/>
      <c r="B281" s="72" t="s">
        <v>353</v>
      </c>
      <c r="C281" s="90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37"/>
      <c r="Q281" s="2"/>
      <c r="R281" s="2"/>
      <c r="S281" s="2"/>
    </row>
    <row r="282" spans="1:19" s="1" customFormat="1" ht="18" customHeight="1" x14ac:dyDescent="0.3">
      <c r="A282" s="125"/>
      <c r="B282" s="72" t="s">
        <v>411</v>
      </c>
      <c r="C282" s="90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37"/>
      <c r="Q282" s="2"/>
      <c r="R282" s="2"/>
      <c r="S282" s="2"/>
    </row>
    <row r="283" spans="1:19" s="1" customFormat="1" ht="18" customHeight="1" x14ac:dyDescent="0.3">
      <c r="A283" s="125"/>
      <c r="B283" s="72" t="s">
        <v>412</v>
      </c>
      <c r="C283" s="90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37"/>
      <c r="Q283" s="2"/>
      <c r="R283" s="2"/>
      <c r="S283" s="2"/>
    </row>
    <row r="284" spans="1:19" s="1" customFormat="1" ht="18" customHeight="1" x14ac:dyDescent="0.3">
      <c r="A284" s="125"/>
      <c r="B284" s="72" t="s">
        <v>356</v>
      </c>
      <c r="C284" s="90">
        <v>84000</v>
      </c>
      <c r="D284" s="94"/>
      <c r="E284" s="94"/>
      <c r="F284" s="94"/>
      <c r="G284" s="95"/>
      <c r="H284" s="95"/>
      <c r="I284" s="95"/>
      <c r="J284" s="95"/>
      <c r="K284" s="95"/>
      <c r="L284" s="95"/>
      <c r="M284" s="95"/>
      <c r="N284" s="95"/>
      <c r="O284" s="95"/>
      <c r="P284" s="37"/>
      <c r="Q284" s="2"/>
      <c r="R284" s="2"/>
      <c r="S284" s="2"/>
    </row>
    <row r="285" spans="1:19" s="1" customFormat="1" ht="18" customHeight="1" x14ac:dyDescent="0.3">
      <c r="A285" s="125"/>
      <c r="B285" s="72" t="s">
        <v>357</v>
      </c>
      <c r="C285" s="90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37"/>
      <c r="Q285" s="2"/>
      <c r="R285" s="2"/>
      <c r="S285" s="2"/>
    </row>
    <row r="286" spans="1:19" s="1" customFormat="1" ht="18" customHeight="1" x14ac:dyDescent="0.3">
      <c r="A286" s="125"/>
      <c r="B286" s="72" t="s">
        <v>354</v>
      </c>
      <c r="C286" s="90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37"/>
      <c r="Q286" s="2"/>
      <c r="R286" s="2"/>
      <c r="S286" s="2"/>
    </row>
    <row r="287" spans="1:19" s="1" customFormat="1" ht="18" customHeight="1" x14ac:dyDescent="0.3">
      <c r="A287" s="125"/>
      <c r="B287" s="72" t="s">
        <v>355</v>
      </c>
      <c r="C287" s="90">
        <v>20000</v>
      </c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37"/>
      <c r="Q287" s="2"/>
      <c r="R287" s="2"/>
      <c r="S287" s="2"/>
    </row>
    <row r="288" spans="1:19" ht="18" customHeight="1" x14ac:dyDescent="0.3">
      <c r="A288" s="125"/>
      <c r="B288" s="72" t="s">
        <v>345</v>
      </c>
      <c r="C288" s="90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37"/>
    </row>
    <row r="289" spans="1:19" s="1" customFormat="1" ht="18" customHeight="1" x14ac:dyDescent="0.3">
      <c r="A289" s="125"/>
      <c r="B289" s="72" t="s">
        <v>346</v>
      </c>
      <c r="C289" s="90">
        <v>4900</v>
      </c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37"/>
      <c r="Q289" s="2"/>
      <c r="R289" s="2"/>
      <c r="S289" s="2"/>
    </row>
    <row r="290" spans="1:19" s="1" customFormat="1" ht="18" customHeight="1" x14ac:dyDescent="0.3">
      <c r="A290" s="125"/>
      <c r="B290" s="72" t="s">
        <v>347</v>
      </c>
      <c r="C290" s="90">
        <v>7000</v>
      </c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39"/>
      <c r="Q290" s="2"/>
      <c r="R290" s="2"/>
      <c r="S290" s="2"/>
    </row>
    <row r="291" spans="1:19" s="1" customFormat="1" ht="18" customHeight="1" x14ac:dyDescent="0.3">
      <c r="A291" s="125"/>
      <c r="B291" s="72" t="s">
        <v>348</v>
      </c>
      <c r="C291" s="90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39"/>
      <c r="Q291" s="2"/>
      <c r="R291" s="2"/>
      <c r="S291" s="2"/>
    </row>
    <row r="292" spans="1:19" s="1" customFormat="1" ht="18" customHeight="1" x14ac:dyDescent="0.3">
      <c r="A292" s="125"/>
      <c r="B292" s="72" t="s">
        <v>349</v>
      </c>
      <c r="C292" s="90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39"/>
      <c r="Q292" s="2"/>
      <c r="R292" s="2"/>
      <c r="S292" s="2"/>
    </row>
    <row r="293" spans="1:19" s="1" customFormat="1" ht="18" customHeight="1" x14ac:dyDescent="0.3">
      <c r="A293" s="125"/>
      <c r="B293" s="72" t="s">
        <v>350</v>
      </c>
      <c r="C293" s="90">
        <v>20000</v>
      </c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39"/>
      <c r="Q293" s="2"/>
      <c r="R293" s="2"/>
      <c r="S293" s="2"/>
    </row>
    <row r="294" spans="1:19" s="1" customFormat="1" ht="18" customHeight="1" x14ac:dyDescent="0.3">
      <c r="A294" s="125"/>
      <c r="B294" s="72" t="s">
        <v>351</v>
      </c>
      <c r="C294" s="90"/>
      <c r="D294" s="94"/>
      <c r="E294" s="102"/>
      <c r="F294" s="102"/>
      <c r="G294" s="102"/>
      <c r="H294" s="102"/>
      <c r="I294" s="102"/>
      <c r="J294" s="102"/>
      <c r="K294" s="102"/>
      <c r="L294" s="95"/>
      <c r="M294" s="95"/>
      <c r="N294" s="95"/>
      <c r="O294" s="95"/>
      <c r="P294" s="39"/>
      <c r="Q294" s="40"/>
      <c r="R294" s="2"/>
      <c r="S294" s="2"/>
    </row>
    <row r="295" spans="1:19" s="1" customFormat="1" ht="18" customHeight="1" x14ac:dyDescent="0.3">
      <c r="A295" s="125"/>
      <c r="B295" s="72" t="s">
        <v>352</v>
      </c>
      <c r="C295" s="90">
        <v>6000</v>
      </c>
      <c r="D295" s="103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41"/>
      <c r="Q295" s="40"/>
      <c r="R295" s="2"/>
      <c r="S295" s="2"/>
    </row>
    <row r="296" spans="1:19" s="1" customFormat="1" ht="18" customHeight="1" x14ac:dyDescent="0.3">
      <c r="A296" s="125"/>
      <c r="B296" s="72" t="s">
        <v>343</v>
      </c>
      <c r="C296" s="90"/>
      <c r="D296" s="103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41"/>
      <c r="Q296" s="40"/>
      <c r="R296" s="2"/>
      <c r="S296" s="2"/>
    </row>
    <row r="297" spans="1:19" s="1" customFormat="1" ht="18" customHeight="1" x14ac:dyDescent="0.3">
      <c r="A297" s="125"/>
      <c r="B297" s="72" t="s">
        <v>344</v>
      </c>
      <c r="C297" s="90"/>
      <c r="D297" s="103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41"/>
      <c r="Q297" s="2"/>
      <c r="R297" s="2"/>
      <c r="S297" s="2"/>
    </row>
    <row r="298" spans="1:19" s="1" customFormat="1" ht="18" customHeight="1" x14ac:dyDescent="0.3">
      <c r="A298" s="125"/>
      <c r="B298" s="72" t="s">
        <v>358</v>
      </c>
      <c r="C298" s="90">
        <v>5800</v>
      </c>
      <c r="D298" s="103"/>
      <c r="E298" s="104"/>
      <c r="F298" s="105"/>
      <c r="G298" s="104"/>
      <c r="H298" s="104"/>
      <c r="I298" s="104"/>
      <c r="J298" s="104"/>
      <c r="K298" s="104"/>
      <c r="L298" s="104"/>
      <c r="M298" s="104"/>
      <c r="N298" s="104"/>
      <c r="O298" s="104"/>
      <c r="P298" s="41"/>
      <c r="Q298" s="40"/>
      <c r="R298" s="2"/>
      <c r="S298" s="2"/>
    </row>
    <row r="299" spans="1:19" s="1" customFormat="1" ht="18" customHeight="1" x14ac:dyDescent="0.3">
      <c r="A299" s="71">
        <v>23</v>
      </c>
      <c r="B299" s="72" t="s">
        <v>359</v>
      </c>
      <c r="C299" s="90"/>
      <c r="D299" s="103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41"/>
      <c r="Q299" s="2"/>
      <c r="R299" s="2"/>
      <c r="S299" s="2"/>
    </row>
    <row r="300" spans="1:19" s="1" customFormat="1" ht="18" customHeight="1" x14ac:dyDescent="0.3">
      <c r="A300" s="71"/>
      <c r="B300" s="72" t="s">
        <v>360</v>
      </c>
      <c r="C300" s="90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39"/>
      <c r="Q300" s="2"/>
      <c r="R300" s="2"/>
      <c r="S300" s="2"/>
    </row>
    <row r="301" spans="1:19" s="1" customFormat="1" ht="18" customHeight="1" x14ac:dyDescent="0.3">
      <c r="A301" s="71"/>
      <c r="B301" s="72" t="s">
        <v>361</v>
      </c>
      <c r="C301" s="90"/>
      <c r="D301" s="94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39"/>
      <c r="Q301" s="2"/>
      <c r="R301" s="2"/>
      <c r="S301" s="2"/>
    </row>
    <row r="302" spans="1:19" s="1" customFormat="1" ht="18" customHeight="1" x14ac:dyDescent="0.3">
      <c r="A302" s="85"/>
      <c r="B302" s="72" t="s">
        <v>362</v>
      </c>
      <c r="C302" s="90"/>
      <c r="D302" s="94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39"/>
      <c r="Q302" s="2"/>
      <c r="R302" s="2"/>
      <c r="S302" s="2"/>
    </row>
    <row r="303" spans="1:19" s="1" customFormat="1" ht="18" customHeight="1" x14ac:dyDescent="0.3">
      <c r="A303" s="71"/>
      <c r="B303" s="72" t="s">
        <v>363</v>
      </c>
      <c r="C303" s="90">
        <v>2000</v>
      </c>
      <c r="D303" s="94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39"/>
      <c r="Q303" s="2"/>
      <c r="R303" s="2"/>
      <c r="S303" s="2"/>
    </row>
    <row r="304" spans="1:19" s="1" customFormat="1" ht="18" customHeight="1" x14ac:dyDescent="0.3">
      <c r="A304" s="71"/>
      <c r="B304" s="72" t="s">
        <v>364</v>
      </c>
      <c r="C304" s="90"/>
      <c r="D304" s="94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39"/>
      <c r="Q304" s="2"/>
      <c r="R304" s="2"/>
      <c r="S304" s="2"/>
    </row>
    <row r="305" spans="1:19" s="1" customFormat="1" ht="18" customHeight="1" x14ac:dyDescent="0.3">
      <c r="A305" s="71"/>
      <c r="B305" s="72" t="s">
        <v>365</v>
      </c>
      <c r="C305" s="90"/>
      <c r="D305" s="94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39"/>
      <c r="Q305" s="2"/>
      <c r="R305" s="2"/>
      <c r="S305" s="2"/>
    </row>
    <row r="306" spans="1:19" s="1" customFormat="1" ht="18" customHeight="1" x14ac:dyDescent="0.3">
      <c r="A306" s="71"/>
      <c r="B306" s="72" t="s">
        <v>366</v>
      </c>
      <c r="C306" s="90">
        <v>4500</v>
      </c>
      <c r="D306" s="94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39"/>
      <c r="Q306" s="2"/>
      <c r="R306" s="2"/>
      <c r="S306" s="2"/>
    </row>
    <row r="307" spans="1:19" s="1" customFormat="1" ht="18" customHeight="1" x14ac:dyDescent="0.3">
      <c r="A307" s="71"/>
      <c r="B307" s="72" t="s">
        <v>367</v>
      </c>
      <c r="C307" s="90"/>
      <c r="D307" s="94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39"/>
      <c r="Q307" s="2"/>
      <c r="R307" s="2"/>
      <c r="S307" s="2"/>
    </row>
    <row r="308" spans="1:19" s="1" customFormat="1" ht="18" customHeight="1" x14ac:dyDescent="0.3">
      <c r="A308" s="71"/>
      <c r="B308" s="72" t="s">
        <v>368</v>
      </c>
      <c r="C308" s="90">
        <v>10800</v>
      </c>
      <c r="D308" s="94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39"/>
      <c r="Q308" s="2"/>
      <c r="R308" s="2"/>
      <c r="S308" s="2"/>
    </row>
    <row r="309" spans="1:19" s="1" customFormat="1" ht="18" customHeight="1" x14ac:dyDescent="0.3">
      <c r="A309" s="71"/>
      <c r="B309" s="72" t="s">
        <v>369</v>
      </c>
      <c r="C309" s="90"/>
      <c r="D309" s="94"/>
      <c r="E309" s="95"/>
      <c r="F309" s="95"/>
      <c r="G309" s="95"/>
      <c r="H309" s="95"/>
      <c r="I309" s="104"/>
      <c r="J309" s="95"/>
      <c r="K309" s="95"/>
      <c r="L309" s="95"/>
      <c r="M309" s="95"/>
      <c r="N309" s="95"/>
      <c r="O309" s="95"/>
      <c r="P309" s="39"/>
      <c r="Q309" s="2"/>
      <c r="R309" s="2"/>
      <c r="S309" s="2"/>
    </row>
    <row r="310" spans="1:19" s="1" customFormat="1" ht="18" customHeight="1" x14ac:dyDescent="0.3">
      <c r="A310" s="71"/>
      <c r="B310" s="72" t="s">
        <v>370</v>
      </c>
      <c r="C310" s="90"/>
      <c r="D310" s="94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39"/>
      <c r="Q310" s="2"/>
      <c r="R310" s="2"/>
      <c r="S310" s="2"/>
    </row>
    <row r="311" spans="1:19" s="1" customFormat="1" ht="18" customHeight="1" x14ac:dyDescent="0.3">
      <c r="A311" s="71"/>
      <c r="B311" s="72" t="s">
        <v>371</v>
      </c>
      <c r="C311" s="90"/>
      <c r="D311" s="94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37"/>
      <c r="Q311" s="2"/>
      <c r="R311" s="2"/>
      <c r="S311" s="2"/>
    </row>
    <row r="312" spans="1:19" s="1" customFormat="1" ht="18" customHeight="1" x14ac:dyDescent="0.3">
      <c r="A312" s="71"/>
      <c r="B312" s="72" t="s">
        <v>372</v>
      </c>
      <c r="C312" s="90"/>
      <c r="D312" s="94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37"/>
      <c r="Q312" s="2"/>
      <c r="R312" s="2"/>
      <c r="S312" s="2"/>
    </row>
    <row r="313" spans="1:19" s="1" customFormat="1" ht="18" customHeight="1" x14ac:dyDescent="0.3">
      <c r="A313" s="71"/>
      <c r="B313" s="72" t="s">
        <v>373</v>
      </c>
      <c r="C313" s="90">
        <v>24500</v>
      </c>
      <c r="D313" s="94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37"/>
      <c r="Q313" s="2"/>
      <c r="R313" s="2"/>
      <c r="S313" s="2"/>
    </row>
    <row r="314" spans="1:19" s="1" customFormat="1" ht="18" customHeight="1" x14ac:dyDescent="0.3">
      <c r="A314" s="71"/>
      <c r="B314" s="72" t="s">
        <v>374</v>
      </c>
      <c r="C314" s="90"/>
      <c r="D314" s="94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37"/>
      <c r="Q314" s="2"/>
      <c r="R314" s="2"/>
      <c r="S314" s="2"/>
    </row>
    <row r="315" spans="1:19" s="1" customFormat="1" ht="18" customHeight="1" x14ac:dyDescent="0.3">
      <c r="A315" s="71" t="s">
        <v>320</v>
      </c>
      <c r="B315" s="72" t="s">
        <v>375</v>
      </c>
      <c r="C315" s="90">
        <v>2000</v>
      </c>
      <c r="D315" s="94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37"/>
      <c r="Q315" s="2"/>
      <c r="R315" s="2"/>
      <c r="S315" s="2"/>
    </row>
    <row r="316" spans="1:19" s="1" customFormat="1" ht="18" customHeight="1" x14ac:dyDescent="0.3">
      <c r="A316" s="71"/>
      <c r="B316" s="72" t="s">
        <v>376</v>
      </c>
      <c r="C316" s="90"/>
      <c r="D316" s="94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37"/>
      <c r="Q316" s="2"/>
      <c r="R316" s="2"/>
      <c r="S316" s="2"/>
    </row>
    <row r="317" spans="1:19" s="1" customFormat="1" ht="18" customHeight="1" x14ac:dyDescent="0.3">
      <c r="A317" s="71"/>
      <c r="B317" s="72" t="s">
        <v>377</v>
      </c>
      <c r="C317" s="90"/>
      <c r="D317" s="94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37"/>
      <c r="Q317" s="2"/>
      <c r="R317" s="2"/>
      <c r="S317" s="2"/>
    </row>
    <row r="318" spans="1:19" s="1" customFormat="1" ht="18" customHeight="1" x14ac:dyDescent="0.3">
      <c r="A318" s="71"/>
      <c r="B318" s="72" t="s">
        <v>378</v>
      </c>
      <c r="C318" s="90"/>
      <c r="D318" s="94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37"/>
      <c r="Q318" s="2"/>
      <c r="R318" s="2"/>
      <c r="S318" s="2"/>
    </row>
    <row r="319" spans="1:19" s="1" customFormat="1" ht="18" customHeight="1" x14ac:dyDescent="0.3">
      <c r="A319" s="71"/>
      <c r="B319" s="72" t="s">
        <v>379</v>
      </c>
      <c r="C319" s="90">
        <v>28000</v>
      </c>
      <c r="D319" s="94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37"/>
      <c r="Q319" s="2"/>
      <c r="R319" s="2"/>
      <c r="S319" s="2"/>
    </row>
    <row r="320" spans="1:19" s="1" customFormat="1" ht="18" customHeight="1" x14ac:dyDescent="0.3">
      <c r="A320" s="71"/>
      <c r="B320" s="72" t="s">
        <v>380</v>
      </c>
      <c r="C320" s="90"/>
      <c r="D320" s="94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37"/>
      <c r="Q320" s="2"/>
      <c r="R320" s="2"/>
      <c r="S320" s="2"/>
    </row>
    <row r="321" spans="1:19" s="1" customFormat="1" ht="18" customHeight="1" x14ac:dyDescent="0.3">
      <c r="A321" s="71"/>
      <c r="B321" s="72" t="s">
        <v>381</v>
      </c>
      <c r="C321" s="90"/>
      <c r="D321" s="94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37"/>
      <c r="Q321" s="2"/>
      <c r="R321" s="2"/>
      <c r="S321" s="2"/>
    </row>
    <row r="322" spans="1:19" s="1" customFormat="1" ht="18" customHeight="1" x14ac:dyDescent="0.3">
      <c r="A322" s="71"/>
      <c r="B322" s="72" t="s">
        <v>382</v>
      </c>
      <c r="C322" s="90"/>
      <c r="D322" s="94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37"/>
      <c r="Q322" s="2"/>
      <c r="R322" s="2"/>
      <c r="S322" s="2"/>
    </row>
    <row r="323" spans="1:19" s="1" customFormat="1" ht="18" customHeight="1" x14ac:dyDescent="0.3">
      <c r="A323" s="71"/>
      <c r="B323" s="72" t="s">
        <v>383</v>
      </c>
      <c r="C323" s="90">
        <v>8000</v>
      </c>
      <c r="D323" s="94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37"/>
      <c r="Q323" s="2"/>
      <c r="R323" s="2"/>
      <c r="S323" s="2"/>
    </row>
    <row r="324" spans="1:19" s="1" customFormat="1" ht="18" customHeight="1" x14ac:dyDescent="0.3">
      <c r="A324" s="71">
        <v>24</v>
      </c>
      <c r="B324" s="83" t="s">
        <v>163</v>
      </c>
      <c r="C324" s="91">
        <v>76000</v>
      </c>
      <c r="D324" s="94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37"/>
      <c r="Q324" s="2"/>
      <c r="R324" s="2"/>
      <c r="S324" s="2"/>
    </row>
    <row r="325" spans="1:19" s="1" customFormat="1" ht="18" customHeight="1" x14ac:dyDescent="0.3">
      <c r="A325" s="71"/>
      <c r="B325" s="83" t="s">
        <v>384</v>
      </c>
      <c r="C325" s="91"/>
      <c r="D325" s="94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37"/>
      <c r="Q325" s="2"/>
      <c r="R325" s="2"/>
      <c r="S325" s="2"/>
    </row>
    <row r="326" spans="1:19" s="1" customFormat="1" ht="18" customHeight="1" x14ac:dyDescent="0.3">
      <c r="A326" s="71"/>
      <c r="B326" s="83" t="s">
        <v>385</v>
      </c>
      <c r="C326" s="91"/>
      <c r="D326" s="94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37"/>
      <c r="Q326" s="2"/>
      <c r="R326" s="2"/>
      <c r="S326" s="2"/>
    </row>
    <row r="327" spans="1:19" s="1" customFormat="1" ht="18" customHeight="1" x14ac:dyDescent="0.3">
      <c r="A327" s="71"/>
      <c r="B327" s="72" t="s">
        <v>386</v>
      </c>
      <c r="C327" s="90"/>
      <c r="D327" s="94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37"/>
      <c r="Q327" s="2"/>
      <c r="R327" s="2"/>
      <c r="S327" s="2"/>
    </row>
    <row r="328" spans="1:19" s="1" customFormat="1" ht="18" customHeight="1" x14ac:dyDescent="0.3">
      <c r="A328" s="71"/>
      <c r="B328" s="72" t="s">
        <v>387</v>
      </c>
      <c r="C328" s="90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8"/>
      <c r="P328" s="37"/>
      <c r="Q328" s="2"/>
      <c r="R328" s="2"/>
      <c r="S328" s="2"/>
    </row>
    <row r="329" spans="1:19" s="1" customFormat="1" ht="18" customHeight="1" x14ac:dyDescent="0.3">
      <c r="A329" s="71"/>
      <c r="B329" s="72" t="s">
        <v>388</v>
      </c>
      <c r="C329" s="90"/>
      <c r="D329" s="94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37"/>
      <c r="Q329" s="2"/>
      <c r="R329" s="2"/>
      <c r="S329" s="2"/>
    </row>
    <row r="330" spans="1:19" s="1" customFormat="1" ht="18" customHeight="1" x14ac:dyDescent="0.3">
      <c r="A330" s="71"/>
      <c r="B330" s="72" t="s">
        <v>389</v>
      </c>
      <c r="C330" s="90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8"/>
      <c r="P330" s="37"/>
      <c r="Q330" s="2"/>
      <c r="R330" s="2"/>
      <c r="S330" s="2"/>
    </row>
    <row r="331" spans="1:19" s="1" customFormat="1" ht="18" customHeight="1" x14ac:dyDescent="0.3">
      <c r="A331" s="71"/>
      <c r="B331" s="72" t="s">
        <v>390</v>
      </c>
      <c r="C331" s="90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8"/>
      <c r="P331" s="37"/>
      <c r="Q331" s="2"/>
      <c r="R331" s="2"/>
      <c r="S331" s="2"/>
    </row>
    <row r="332" spans="1:19" s="1" customFormat="1" ht="18" customHeight="1" x14ac:dyDescent="0.3">
      <c r="A332" s="71"/>
      <c r="B332" s="72" t="s">
        <v>391</v>
      </c>
      <c r="C332" s="90">
        <v>48000</v>
      </c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8"/>
      <c r="P332" s="37"/>
      <c r="Q332" s="2"/>
      <c r="R332" s="2"/>
      <c r="S332" s="2"/>
    </row>
    <row r="333" spans="1:19" s="1" customFormat="1" ht="18" customHeight="1" x14ac:dyDescent="0.3">
      <c r="A333" s="71"/>
      <c r="B333" s="72" t="s">
        <v>392</v>
      </c>
      <c r="C333" s="90"/>
      <c r="D333" s="94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37"/>
      <c r="Q333" s="2"/>
      <c r="R333" s="2"/>
      <c r="S333" s="2"/>
    </row>
    <row r="334" spans="1:19" s="1" customFormat="1" ht="18" customHeight="1" x14ac:dyDescent="0.3">
      <c r="A334" s="71"/>
      <c r="B334" s="72" t="s">
        <v>393</v>
      </c>
      <c r="C334" s="90"/>
      <c r="D334" s="94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37"/>
      <c r="Q334" s="2"/>
      <c r="R334" s="2"/>
      <c r="S334" s="2"/>
    </row>
    <row r="335" spans="1:19" s="1" customFormat="1" ht="18" customHeight="1" x14ac:dyDescent="0.3">
      <c r="A335" s="71"/>
      <c r="B335" s="72" t="s">
        <v>394</v>
      </c>
      <c r="C335" s="90"/>
      <c r="D335" s="94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37"/>
      <c r="Q335" s="2"/>
      <c r="R335" s="2"/>
      <c r="S335" s="2"/>
    </row>
    <row r="336" spans="1:19" s="1" customFormat="1" ht="18" customHeight="1" x14ac:dyDescent="0.3">
      <c r="A336" s="71"/>
      <c r="B336" s="72" t="s">
        <v>395</v>
      </c>
      <c r="C336" s="90"/>
      <c r="D336" s="94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37"/>
      <c r="Q336" s="2"/>
      <c r="R336" s="2"/>
      <c r="S336" s="2"/>
    </row>
    <row r="337" spans="1:19" s="1" customFormat="1" ht="18" customHeight="1" x14ac:dyDescent="0.3">
      <c r="A337" s="71"/>
      <c r="B337" s="72" t="s">
        <v>396</v>
      </c>
      <c r="C337" s="90">
        <v>28000</v>
      </c>
      <c r="D337" s="94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37"/>
      <c r="Q337" s="2"/>
      <c r="R337" s="2"/>
      <c r="S337" s="2"/>
    </row>
    <row r="338" spans="1:19" s="1" customFormat="1" ht="18" customHeight="1" x14ac:dyDescent="0.3">
      <c r="A338" s="71"/>
      <c r="B338" s="72" t="s">
        <v>397</v>
      </c>
      <c r="C338" s="90"/>
      <c r="D338" s="94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37"/>
      <c r="Q338" s="2"/>
      <c r="R338" s="2"/>
      <c r="S338" s="2"/>
    </row>
    <row r="339" spans="1:19" s="1" customFormat="1" ht="18" customHeight="1" x14ac:dyDescent="0.3">
      <c r="A339" s="71"/>
      <c r="B339" s="72"/>
      <c r="C339" s="90"/>
      <c r="D339" s="94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22"/>
      <c r="Q339" s="2"/>
      <c r="R339" s="2"/>
      <c r="S339" s="2"/>
    </row>
    <row r="340" spans="1:19" s="1" customFormat="1" ht="18" customHeight="1" x14ac:dyDescent="0.3">
      <c r="A340" s="26"/>
      <c r="B340" s="42"/>
      <c r="C340" s="43"/>
      <c r="D340" s="109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44"/>
      <c r="Q340" s="2"/>
      <c r="R340" s="2"/>
      <c r="S340" s="2"/>
    </row>
    <row r="341" spans="1:19" s="1" customFormat="1" ht="18" customHeight="1" x14ac:dyDescent="0.3">
      <c r="A341" s="270"/>
      <c r="B341" s="271"/>
      <c r="C341" s="69">
        <v>1280935</v>
      </c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6"/>
    </row>
    <row r="342" spans="1:19" ht="18" customHeight="1" x14ac:dyDescent="0.3">
      <c r="A342" s="1"/>
      <c r="B342" s="269"/>
      <c r="C342" s="269"/>
      <c r="D342" s="269"/>
      <c r="E342" s="269"/>
      <c r="F342" s="269"/>
      <c r="G342" s="269"/>
      <c r="H342" s="269"/>
      <c r="I342" s="269"/>
      <c r="M342" s="2" t="s">
        <v>400</v>
      </c>
      <c r="P342" s="118"/>
      <c r="Q342" s="118"/>
      <c r="R342" s="118"/>
      <c r="S342" s="118"/>
    </row>
  </sheetData>
  <mergeCells count="9">
    <mergeCell ref="B342:I342"/>
    <mergeCell ref="A341:B341"/>
    <mergeCell ref="B1:P1"/>
    <mergeCell ref="B2:P2"/>
    <mergeCell ref="D4:O4"/>
    <mergeCell ref="D5:F5"/>
    <mergeCell ref="G5:I5"/>
    <mergeCell ref="J5:L5"/>
    <mergeCell ref="M5:O5"/>
  </mergeCells>
  <pageMargins left="0.28000000000000003" right="7.8740157480315001E-2" top="0.51" bottom="0.23" header="0.37" footer="0.23622047244094499"/>
  <pageSetup paperSize="9" scale="95" orientation="landscape" blackAndWhite="1" horizontalDpi="1200" verticalDpi="12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951"/>
  <sheetViews>
    <sheetView tabSelected="1" zoomScale="110" zoomScaleNormal="110" zoomScaleSheetLayoutView="100" workbookViewId="0">
      <pane ySplit="8" topLeftCell="A398" activePane="bottomLeft" state="frozen"/>
      <selection pane="bottomLeft" activeCell="H405" sqref="H405"/>
    </sheetView>
  </sheetViews>
  <sheetFormatPr defaultColWidth="9.140625" defaultRowHeight="18.75" x14ac:dyDescent="0.3"/>
  <cols>
    <col min="1" max="1" width="3.28515625" style="1" customWidth="1"/>
    <col min="2" max="2" width="44" style="2" customWidth="1"/>
    <col min="3" max="3" width="7.28515625" style="2" customWidth="1"/>
    <col min="4" max="4" width="6.42578125" style="2" customWidth="1"/>
    <col min="5" max="5" width="11.85546875" style="2" customWidth="1"/>
    <col min="6" max="6" width="11" style="177" customWidth="1"/>
    <col min="7" max="18" width="4.85546875" style="2" customWidth="1"/>
    <col min="19" max="19" width="11" style="2" customWidth="1"/>
    <col min="20" max="16384" width="9.140625" style="2"/>
  </cols>
  <sheetData>
    <row r="1" spans="1:19" x14ac:dyDescent="0.3">
      <c r="B1" s="268" t="s">
        <v>414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</row>
    <row r="2" spans="1:19" x14ac:dyDescent="0.3">
      <c r="A2" s="268" t="s">
        <v>413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</row>
    <row r="3" spans="1:19" x14ac:dyDescent="0.3">
      <c r="B3" s="268" t="s">
        <v>542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19" ht="12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9.5" customHeight="1" x14ac:dyDescent="0.3">
      <c r="A5" s="5"/>
      <c r="B5" s="6" t="s">
        <v>1</v>
      </c>
      <c r="C5" s="276" t="s">
        <v>2</v>
      </c>
      <c r="D5" s="277"/>
      <c r="E5" s="175"/>
      <c r="F5" s="7"/>
      <c r="G5" s="272" t="s">
        <v>3</v>
      </c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8"/>
    </row>
    <row r="6" spans="1:19" ht="19.5" customHeight="1" x14ac:dyDescent="0.3">
      <c r="A6" s="9"/>
      <c r="B6" s="10"/>
      <c r="C6" s="278"/>
      <c r="D6" s="279"/>
      <c r="E6" s="183" t="s">
        <v>4</v>
      </c>
      <c r="F6" s="11" t="s">
        <v>5</v>
      </c>
      <c r="G6" s="273" t="s">
        <v>6</v>
      </c>
      <c r="H6" s="274"/>
      <c r="I6" s="274"/>
      <c r="J6" s="274"/>
      <c r="K6" s="274"/>
      <c r="L6" s="275"/>
      <c r="M6" s="273" t="s">
        <v>7</v>
      </c>
      <c r="N6" s="274"/>
      <c r="O6" s="274"/>
      <c r="P6" s="274"/>
      <c r="Q6" s="274"/>
      <c r="R6" s="275"/>
      <c r="S6" s="12" t="s">
        <v>10</v>
      </c>
    </row>
    <row r="7" spans="1:19" x14ac:dyDescent="0.3">
      <c r="A7" s="9" t="s">
        <v>11</v>
      </c>
      <c r="B7" s="12" t="s">
        <v>12</v>
      </c>
      <c r="C7" s="51" t="s">
        <v>13</v>
      </c>
      <c r="D7" s="11" t="s">
        <v>14</v>
      </c>
      <c r="E7" s="183" t="s">
        <v>15</v>
      </c>
      <c r="F7" s="207" t="s">
        <v>16</v>
      </c>
      <c r="G7" s="281">
        <v>24381</v>
      </c>
      <c r="H7" s="275"/>
      <c r="I7" s="281">
        <v>24412</v>
      </c>
      <c r="J7" s="275"/>
      <c r="K7" s="281">
        <v>24442</v>
      </c>
      <c r="L7" s="275"/>
      <c r="M7" s="281">
        <v>24473</v>
      </c>
      <c r="N7" s="275"/>
      <c r="O7" s="281">
        <v>24504</v>
      </c>
      <c r="P7" s="275"/>
      <c r="Q7" s="281">
        <v>24532</v>
      </c>
      <c r="R7" s="275"/>
      <c r="S7" s="12" t="s">
        <v>29</v>
      </c>
    </row>
    <row r="8" spans="1:19" x14ac:dyDescent="0.3">
      <c r="A8" s="14"/>
      <c r="B8" s="15"/>
      <c r="C8" s="16"/>
      <c r="D8" s="17"/>
      <c r="E8" s="184" t="s">
        <v>30</v>
      </c>
      <c r="F8" s="19" t="s">
        <v>31</v>
      </c>
      <c r="G8" s="282" t="s">
        <v>67</v>
      </c>
      <c r="H8" s="282" t="s">
        <v>68</v>
      </c>
      <c r="I8" s="282" t="s">
        <v>67</v>
      </c>
      <c r="J8" s="282" t="s">
        <v>68</v>
      </c>
      <c r="K8" s="282" t="s">
        <v>67</v>
      </c>
      <c r="L8" s="282" t="s">
        <v>68</v>
      </c>
      <c r="M8" s="282" t="s">
        <v>67</v>
      </c>
      <c r="N8" s="282" t="s">
        <v>68</v>
      </c>
      <c r="O8" s="282" t="s">
        <v>67</v>
      </c>
      <c r="P8" s="282" t="s">
        <v>68</v>
      </c>
      <c r="Q8" s="282" t="s">
        <v>67</v>
      </c>
      <c r="R8" s="282" t="s">
        <v>68</v>
      </c>
      <c r="S8" s="17"/>
    </row>
    <row r="9" spans="1:19" s="1" customFormat="1" x14ac:dyDescent="0.3">
      <c r="A9" s="159"/>
      <c r="B9" s="243" t="s">
        <v>32</v>
      </c>
      <c r="C9" s="244"/>
      <c r="D9" s="245"/>
      <c r="E9" s="245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3"/>
    </row>
    <row r="10" spans="1:19" s="1" customFormat="1" x14ac:dyDescent="0.3">
      <c r="A10" s="21"/>
      <c r="B10" s="129" t="s">
        <v>33</v>
      </c>
      <c r="C10" s="116"/>
      <c r="D10" s="87"/>
      <c r="E10" s="87">
        <v>49200</v>
      </c>
      <c r="F10" s="20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129"/>
    </row>
    <row r="11" spans="1:19" s="1" customFormat="1" x14ac:dyDescent="0.3">
      <c r="A11" s="135">
        <v>1</v>
      </c>
      <c r="B11" s="187" t="s">
        <v>34</v>
      </c>
      <c r="C11" s="149" t="s">
        <v>416</v>
      </c>
      <c r="D11" s="155">
        <v>70</v>
      </c>
      <c r="E11" s="155">
        <f>(E14+E16+E25+E27)</f>
        <v>43200</v>
      </c>
      <c r="F11" s="209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58"/>
    </row>
    <row r="12" spans="1:19" s="1" customFormat="1" x14ac:dyDescent="0.3">
      <c r="A12" s="135"/>
      <c r="B12" s="188" t="s">
        <v>121</v>
      </c>
      <c r="C12" s="149"/>
      <c r="D12" s="155"/>
      <c r="E12" s="155"/>
      <c r="F12" s="209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10"/>
    </row>
    <row r="13" spans="1:19" x14ac:dyDescent="0.3">
      <c r="A13" s="135"/>
      <c r="B13" s="157" t="s">
        <v>36</v>
      </c>
      <c r="C13" s="141"/>
      <c r="D13" s="136"/>
      <c r="E13" s="136"/>
      <c r="F13" s="211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12"/>
    </row>
    <row r="14" spans="1:19" ht="34.5" x14ac:dyDescent="0.3">
      <c r="A14" s="135"/>
      <c r="B14" s="190" t="s">
        <v>427</v>
      </c>
      <c r="C14" s="141" t="s">
        <v>170</v>
      </c>
      <c r="D14" s="136">
        <v>16</v>
      </c>
      <c r="E14" s="136">
        <v>3200</v>
      </c>
      <c r="F14" s="211"/>
      <c r="G14" s="260"/>
      <c r="H14" s="260"/>
      <c r="I14" s="260"/>
      <c r="J14" s="260"/>
      <c r="K14" s="260"/>
      <c r="L14" s="260"/>
      <c r="M14" s="204"/>
      <c r="N14" s="204"/>
      <c r="O14" s="260"/>
      <c r="P14" s="260"/>
      <c r="Q14" s="260"/>
      <c r="R14" s="260"/>
      <c r="S14" s="158"/>
    </row>
    <row r="15" spans="1:19" x14ac:dyDescent="0.3">
      <c r="A15" s="135"/>
      <c r="B15" s="157" t="s">
        <v>39</v>
      </c>
      <c r="C15" s="141"/>
      <c r="D15" s="136"/>
      <c r="E15" s="136"/>
      <c r="F15" s="211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158"/>
    </row>
    <row r="16" spans="1:19" x14ac:dyDescent="0.3">
      <c r="A16" s="135"/>
      <c r="B16" s="157" t="s">
        <v>415</v>
      </c>
      <c r="C16" s="141" t="s">
        <v>35</v>
      </c>
      <c r="D16" s="136">
        <f>(D18+D19+D20+D21+D22+D23+D24)</f>
        <v>70</v>
      </c>
      <c r="E16" s="136">
        <f>(E17+E18+E19+E20+E21+E22+E23+E24)</f>
        <v>14000</v>
      </c>
      <c r="F16" s="211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158"/>
    </row>
    <row r="17" spans="1:19" x14ac:dyDescent="0.3">
      <c r="A17" s="135"/>
      <c r="B17" s="157" t="s">
        <v>103</v>
      </c>
      <c r="C17" s="136" t="s">
        <v>419</v>
      </c>
      <c r="D17" s="136" t="s">
        <v>419</v>
      </c>
      <c r="E17" s="214">
        <v>3500</v>
      </c>
      <c r="F17" s="211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158"/>
    </row>
    <row r="18" spans="1:19" x14ac:dyDescent="0.3">
      <c r="A18" s="135"/>
      <c r="B18" s="157" t="s">
        <v>114</v>
      </c>
      <c r="C18" s="141" t="s">
        <v>35</v>
      </c>
      <c r="D18" s="132">
        <v>15</v>
      </c>
      <c r="E18" s="214">
        <v>2250</v>
      </c>
      <c r="F18" s="211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158"/>
    </row>
    <row r="19" spans="1:19" x14ac:dyDescent="0.3">
      <c r="A19" s="135"/>
      <c r="B19" s="157" t="s">
        <v>104</v>
      </c>
      <c r="C19" s="141" t="s">
        <v>35</v>
      </c>
      <c r="D19" s="132">
        <v>15</v>
      </c>
      <c r="E19" s="214">
        <v>2250</v>
      </c>
      <c r="F19" s="211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158"/>
    </row>
    <row r="20" spans="1:19" x14ac:dyDescent="0.3">
      <c r="A20" s="135"/>
      <c r="B20" s="157" t="s">
        <v>110</v>
      </c>
      <c r="C20" s="141" t="s">
        <v>35</v>
      </c>
      <c r="D20" s="132">
        <v>10</v>
      </c>
      <c r="E20" s="214">
        <v>1500</v>
      </c>
      <c r="F20" s="211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158"/>
    </row>
    <row r="21" spans="1:19" x14ac:dyDescent="0.3">
      <c r="A21" s="135"/>
      <c r="B21" s="157" t="s">
        <v>111</v>
      </c>
      <c r="C21" s="141" t="s">
        <v>35</v>
      </c>
      <c r="D21" s="132">
        <v>10</v>
      </c>
      <c r="E21" s="214">
        <v>1500</v>
      </c>
      <c r="F21" s="211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158"/>
    </row>
    <row r="22" spans="1:19" x14ac:dyDescent="0.3">
      <c r="A22" s="135"/>
      <c r="B22" s="157" t="s">
        <v>109</v>
      </c>
      <c r="C22" s="141" t="s">
        <v>35</v>
      </c>
      <c r="D22" s="132">
        <v>10</v>
      </c>
      <c r="E22" s="136">
        <v>1500</v>
      </c>
      <c r="F22" s="211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158"/>
    </row>
    <row r="23" spans="1:19" x14ac:dyDescent="0.3">
      <c r="A23" s="135"/>
      <c r="B23" s="157" t="s">
        <v>113</v>
      </c>
      <c r="C23" s="141" t="s">
        <v>35</v>
      </c>
      <c r="D23" s="132">
        <v>5</v>
      </c>
      <c r="E23" s="136">
        <v>750</v>
      </c>
      <c r="F23" s="211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158"/>
    </row>
    <row r="24" spans="1:19" x14ac:dyDescent="0.3">
      <c r="A24" s="135"/>
      <c r="B24" s="157" t="s">
        <v>112</v>
      </c>
      <c r="C24" s="141" t="s">
        <v>35</v>
      </c>
      <c r="D24" s="132">
        <v>5</v>
      </c>
      <c r="E24" s="136">
        <v>750</v>
      </c>
      <c r="F24" s="211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158"/>
    </row>
    <row r="25" spans="1:19" ht="34.5" x14ac:dyDescent="0.3">
      <c r="A25" s="135"/>
      <c r="B25" s="190" t="s">
        <v>466</v>
      </c>
      <c r="C25" s="141" t="s">
        <v>67</v>
      </c>
      <c r="D25" s="136">
        <v>7</v>
      </c>
      <c r="E25" s="136">
        <v>14000</v>
      </c>
      <c r="F25" s="211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15"/>
    </row>
    <row r="26" spans="1:19" x14ac:dyDescent="0.3">
      <c r="A26" s="135"/>
      <c r="B26" s="157" t="s">
        <v>103</v>
      </c>
      <c r="C26" s="141" t="s">
        <v>67</v>
      </c>
      <c r="D26" s="136">
        <v>7</v>
      </c>
      <c r="E26" s="136">
        <v>14000</v>
      </c>
      <c r="F26" s="211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158"/>
    </row>
    <row r="27" spans="1:19" x14ac:dyDescent="0.3">
      <c r="A27" s="135"/>
      <c r="B27" s="157" t="s">
        <v>428</v>
      </c>
      <c r="C27" s="141" t="s">
        <v>35</v>
      </c>
      <c r="D27" s="136">
        <v>30</v>
      </c>
      <c r="E27" s="136">
        <v>12000</v>
      </c>
      <c r="F27" s="211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158"/>
    </row>
    <row r="28" spans="1:19" x14ac:dyDescent="0.3">
      <c r="A28" s="135"/>
      <c r="B28" s="157" t="s">
        <v>103</v>
      </c>
      <c r="C28" s="141" t="s">
        <v>35</v>
      </c>
      <c r="D28" s="136">
        <v>30</v>
      </c>
      <c r="E28" s="136">
        <v>12000</v>
      </c>
      <c r="F28" s="211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158"/>
    </row>
    <row r="29" spans="1:19" ht="35.1" customHeight="1" x14ac:dyDescent="0.3">
      <c r="A29" s="131">
        <v>2</v>
      </c>
      <c r="B29" s="194" t="s">
        <v>467</v>
      </c>
      <c r="C29" s="67" t="s">
        <v>170</v>
      </c>
      <c r="D29" s="87">
        <v>20</v>
      </c>
      <c r="E29" s="87">
        <v>6000</v>
      </c>
      <c r="F29" s="216"/>
      <c r="G29" s="248"/>
      <c r="H29" s="248"/>
      <c r="I29" s="248"/>
      <c r="J29" s="248"/>
      <c r="K29" s="88"/>
      <c r="L29" s="88"/>
      <c r="M29" s="248"/>
      <c r="N29" s="248"/>
      <c r="O29" s="248"/>
      <c r="P29" s="248"/>
      <c r="Q29" s="248"/>
      <c r="R29" s="248"/>
      <c r="S29" s="203"/>
    </row>
    <row r="30" spans="1:19" x14ac:dyDescent="0.3">
      <c r="A30" s="21"/>
      <c r="B30" s="192" t="s">
        <v>429</v>
      </c>
      <c r="C30" s="67"/>
      <c r="D30" s="87"/>
      <c r="E30" s="87"/>
      <c r="F30" s="216"/>
      <c r="G30" s="65"/>
      <c r="H30" s="65"/>
      <c r="I30" s="65"/>
      <c r="J30" s="65"/>
      <c r="K30" s="88"/>
      <c r="L30" s="88"/>
      <c r="M30" s="65"/>
      <c r="N30" s="65"/>
      <c r="O30" s="65"/>
      <c r="P30" s="65"/>
      <c r="Q30" s="65"/>
      <c r="R30" s="65"/>
      <c r="S30" s="129"/>
    </row>
    <row r="31" spans="1:19" x14ac:dyDescent="0.3">
      <c r="A31" s="21"/>
      <c r="B31" s="170" t="s">
        <v>41</v>
      </c>
      <c r="C31" s="53"/>
      <c r="D31" s="88"/>
      <c r="E31" s="88"/>
      <c r="F31" s="216"/>
      <c r="G31" s="65"/>
      <c r="H31" s="65"/>
      <c r="I31" s="65"/>
      <c r="J31" s="65"/>
      <c r="K31" s="88"/>
      <c r="L31" s="88"/>
      <c r="M31" s="65"/>
      <c r="N31" s="65"/>
      <c r="O31" s="65"/>
      <c r="P31" s="65"/>
      <c r="Q31" s="65"/>
      <c r="R31" s="65"/>
      <c r="S31" s="129"/>
    </row>
    <row r="32" spans="1:19" ht="34.5" x14ac:dyDescent="0.3">
      <c r="A32" s="21"/>
      <c r="B32" s="193" t="s">
        <v>511</v>
      </c>
      <c r="C32" s="53" t="s">
        <v>170</v>
      </c>
      <c r="D32" s="88">
        <v>20</v>
      </c>
      <c r="E32" s="88">
        <v>6000</v>
      </c>
      <c r="F32" s="216"/>
      <c r="G32" s="65"/>
      <c r="H32" s="65"/>
      <c r="I32" s="65"/>
      <c r="J32" s="65"/>
      <c r="K32" s="65"/>
      <c r="L32" s="65"/>
      <c r="M32" s="248"/>
      <c r="N32" s="248"/>
      <c r="O32" s="217"/>
      <c r="P32" s="217"/>
      <c r="Q32" s="217"/>
      <c r="R32" s="65"/>
      <c r="S32" s="129"/>
    </row>
    <row r="33" spans="1:19" x14ac:dyDescent="0.3">
      <c r="A33" s="21"/>
      <c r="B33" s="170" t="s">
        <v>103</v>
      </c>
      <c r="C33" s="53" t="s">
        <v>170</v>
      </c>
      <c r="D33" s="88">
        <v>20</v>
      </c>
      <c r="E33" s="88">
        <v>6000</v>
      </c>
      <c r="F33" s="216"/>
      <c r="G33" s="65"/>
      <c r="H33" s="65"/>
      <c r="I33" s="248"/>
      <c r="J33" s="248"/>
      <c r="K33" s="248"/>
      <c r="L33" s="248"/>
      <c r="M33" s="248"/>
      <c r="N33" s="248"/>
      <c r="O33" s="217"/>
      <c r="P33" s="217"/>
      <c r="Q33" s="217"/>
      <c r="R33" s="65"/>
      <c r="S33" s="129"/>
    </row>
    <row r="34" spans="1:19" x14ac:dyDescent="0.3">
      <c r="A34" s="21"/>
      <c r="B34" s="129" t="s">
        <v>45</v>
      </c>
      <c r="C34" s="116"/>
      <c r="D34" s="87"/>
      <c r="E34" s="87"/>
      <c r="F34" s="216"/>
      <c r="G34" s="65"/>
      <c r="H34" s="65"/>
      <c r="I34" s="248"/>
      <c r="J34" s="248"/>
      <c r="K34" s="88"/>
      <c r="L34" s="88"/>
      <c r="M34" s="248"/>
      <c r="N34" s="248"/>
      <c r="O34" s="65"/>
      <c r="P34" s="65"/>
      <c r="Q34" s="65"/>
      <c r="R34" s="65"/>
      <c r="S34" s="129"/>
    </row>
    <row r="35" spans="1:19" x14ac:dyDescent="0.3">
      <c r="A35" s="143">
        <v>3</v>
      </c>
      <c r="B35" s="218" t="s">
        <v>46</v>
      </c>
      <c r="C35" s="149" t="s">
        <v>35</v>
      </c>
      <c r="D35" s="155">
        <v>50</v>
      </c>
      <c r="E35" s="155">
        <f>(E38+E40)</f>
        <v>31100</v>
      </c>
      <c r="F35" s="219"/>
      <c r="G35" s="137"/>
      <c r="H35" s="137"/>
      <c r="I35" s="260"/>
      <c r="J35" s="260"/>
      <c r="K35" s="146"/>
      <c r="L35" s="146"/>
      <c r="M35" s="260"/>
      <c r="N35" s="260"/>
      <c r="O35" s="137"/>
      <c r="P35" s="137"/>
      <c r="Q35" s="137"/>
      <c r="R35" s="137"/>
      <c r="S35" s="210"/>
    </row>
    <row r="36" spans="1:19" x14ac:dyDescent="0.3">
      <c r="A36" s="135"/>
      <c r="B36" s="187" t="s">
        <v>534</v>
      </c>
      <c r="C36" s="149"/>
      <c r="D36" s="155"/>
      <c r="E36" s="155"/>
      <c r="F36" s="211"/>
      <c r="G36" s="132"/>
      <c r="H36" s="132"/>
      <c r="I36" s="204"/>
      <c r="J36" s="204"/>
      <c r="K36" s="136"/>
      <c r="L36" s="136"/>
      <c r="M36" s="204"/>
      <c r="N36" s="204"/>
      <c r="O36" s="132"/>
      <c r="P36" s="132"/>
      <c r="Q36" s="132"/>
      <c r="R36" s="132"/>
      <c r="S36" s="210"/>
    </row>
    <row r="37" spans="1:19" s="1" customFormat="1" x14ac:dyDescent="0.3">
      <c r="A37" s="135"/>
      <c r="B37" s="157" t="s">
        <v>49</v>
      </c>
      <c r="C37" s="141"/>
      <c r="D37" s="136"/>
      <c r="E37" s="136"/>
      <c r="F37" s="209"/>
      <c r="G37" s="134"/>
      <c r="H37" s="134"/>
      <c r="I37" s="261"/>
      <c r="J37" s="261"/>
      <c r="K37" s="261"/>
      <c r="L37" s="261"/>
      <c r="M37" s="261"/>
      <c r="N37" s="261"/>
      <c r="O37" s="134"/>
      <c r="P37" s="134"/>
      <c r="Q37" s="134"/>
      <c r="R37" s="134"/>
      <c r="S37" s="158"/>
    </row>
    <row r="38" spans="1:19" s="1" customFormat="1" x14ac:dyDescent="0.3">
      <c r="A38" s="135"/>
      <c r="B38" s="157" t="s">
        <v>50</v>
      </c>
      <c r="C38" s="141" t="s">
        <v>35</v>
      </c>
      <c r="D38" s="136">
        <v>50</v>
      </c>
      <c r="E38" s="136">
        <v>29700</v>
      </c>
      <c r="F38" s="211"/>
      <c r="G38" s="134"/>
      <c r="H38" s="134"/>
      <c r="I38" s="261"/>
      <c r="J38" s="261"/>
      <c r="K38" s="261"/>
      <c r="L38" s="261"/>
      <c r="M38" s="261"/>
      <c r="N38" s="261"/>
      <c r="O38" s="134"/>
      <c r="P38" s="134"/>
      <c r="Q38" s="134"/>
      <c r="R38" s="134"/>
      <c r="S38" s="158"/>
    </row>
    <row r="39" spans="1:19" x14ac:dyDescent="0.3">
      <c r="A39" s="135"/>
      <c r="B39" s="157" t="s">
        <v>103</v>
      </c>
      <c r="C39" s="136" t="s">
        <v>35</v>
      </c>
      <c r="D39" s="136">
        <v>50</v>
      </c>
      <c r="E39" s="136">
        <v>29700</v>
      </c>
      <c r="F39" s="211"/>
      <c r="G39" s="132"/>
      <c r="H39" s="132"/>
      <c r="I39" s="204"/>
      <c r="J39" s="204"/>
      <c r="K39" s="204"/>
      <c r="L39" s="204"/>
      <c r="M39" s="204"/>
      <c r="N39" s="204"/>
      <c r="O39" s="132"/>
      <c r="P39" s="132"/>
      <c r="Q39" s="132"/>
      <c r="R39" s="132"/>
      <c r="S39" s="158"/>
    </row>
    <row r="40" spans="1:19" x14ac:dyDescent="0.3">
      <c r="A40" s="135"/>
      <c r="B40" s="157" t="s">
        <v>430</v>
      </c>
      <c r="C40" s="136"/>
      <c r="D40" s="136" t="s">
        <v>419</v>
      </c>
      <c r="E40" s="136">
        <v>1400</v>
      </c>
      <c r="F40" s="211"/>
      <c r="G40" s="132"/>
      <c r="H40" s="132"/>
      <c r="I40" s="204"/>
      <c r="J40" s="204"/>
      <c r="K40" s="204"/>
      <c r="L40" s="204"/>
      <c r="M40" s="204"/>
      <c r="N40" s="204"/>
      <c r="O40" s="132"/>
      <c r="P40" s="132"/>
      <c r="Q40" s="132"/>
      <c r="R40" s="132"/>
      <c r="S40" s="158"/>
    </row>
    <row r="41" spans="1:19" s="1" customFormat="1" x14ac:dyDescent="0.3">
      <c r="A41" s="21">
        <v>4</v>
      </c>
      <c r="B41" s="191" t="s">
        <v>125</v>
      </c>
      <c r="C41" s="67" t="s">
        <v>35</v>
      </c>
      <c r="D41" s="87">
        <v>40</v>
      </c>
      <c r="E41" s="87">
        <f>(E44+E48)</f>
        <v>38000</v>
      </c>
      <c r="F41" s="208"/>
      <c r="G41" s="60"/>
      <c r="H41" s="60"/>
      <c r="I41" s="259"/>
      <c r="J41" s="259"/>
      <c r="K41" s="259"/>
      <c r="L41" s="259"/>
      <c r="M41" s="259"/>
      <c r="N41" s="259"/>
      <c r="O41" s="60"/>
      <c r="P41" s="60"/>
      <c r="Q41" s="60"/>
      <c r="R41" s="60"/>
      <c r="S41" s="220"/>
    </row>
    <row r="42" spans="1:19" x14ac:dyDescent="0.3">
      <c r="A42" s="21"/>
      <c r="B42" s="192" t="s">
        <v>126</v>
      </c>
      <c r="C42" s="67"/>
      <c r="D42" s="87"/>
      <c r="E42" s="87"/>
      <c r="F42" s="221"/>
      <c r="G42" s="60"/>
      <c r="H42" s="60"/>
      <c r="I42" s="259"/>
      <c r="J42" s="259"/>
      <c r="K42" s="259"/>
      <c r="L42" s="259"/>
      <c r="M42" s="259"/>
      <c r="N42" s="259"/>
      <c r="O42" s="222"/>
      <c r="P42" s="222"/>
      <c r="Q42" s="222"/>
      <c r="R42" s="60"/>
      <c r="S42" s="220"/>
    </row>
    <row r="43" spans="1:19" ht="34.5" x14ac:dyDescent="0.3">
      <c r="A43" s="21"/>
      <c r="B43" s="193" t="s">
        <v>431</v>
      </c>
      <c r="C43" s="53"/>
      <c r="D43" s="88"/>
      <c r="E43" s="88"/>
      <c r="F43" s="223"/>
      <c r="G43" s="65"/>
      <c r="H43" s="65"/>
      <c r="I43" s="248"/>
      <c r="J43" s="248"/>
      <c r="K43" s="248"/>
      <c r="L43" s="248"/>
      <c r="M43" s="248"/>
      <c r="N43" s="248"/>
      <c r="O43" s="217"/>
      <c r="P43" s="217"/>
      <c r="Q43" s="217"/>
      <c r="R43" s="65"/>
      <c r="S43" s="129"/>
    </row>
    <row r="44" spans="1:19" ht="34.5" x14ac:dyDescent="0.3">
      <c r="A44" s="21"/>
      <c r="B44" s="193" t="s">
        <v>525</v>
      </c>
      <c r="C44" s="53" t="s">
        <v>35</v>
      </c>
      <c r="D44" s="88">
        <v>40</v>
      </c>
      <c r="E44" s="88">
        <f>(E45+E46+E47)</f>
        <v>24000</v>
      </c>
      <c r="F44" s="202"/>
      <c r="G44" s="130"/>
      <c r="H44" s="130"/>
      <c r="I44" s="262"/>
      <c r="J44" s="262"/>
      <c r="K44" s="262"/>
      <c r="L44" s="262"/>
      <c r="M44" s="262"/>
      <c r="N44" s="262"/>
      <c r="O44" s="130"/>
      <c r="P44" s="130"/>
      <c r="Q44" s="130"/>
      <c r="R44" s="130"/>
      <c r="S44" s="224"/>
    </row>
    <row r="45" spans="1:19" x14ac:dyDescent="0.3">
      <c r="A45" s="21"/>
      <c r="B45" s="170" t="s">
        <v>103</v>
      </c>
      <c r="C45" s="88"/>
      <c r="D45" s="88" t="s">
        <v>419</v>
      </c>
      <c r="E45" s="88">
        <v>8000</v>
      </c>
      <c r="F45" s="216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129"/>
    </row>
    <row r="46" spans="1:19" x14ac:dyDescent="0.3">
      <c r="A46" s="21"/>
      <c r="B46" s="170" t="s">
        <v>110</v>
      </c>
      <c r="C46" s="53" t="s">
        <v>35</v>
      </c>
      <c r="D46" s="88">
        <v>20</v>
      </c>
      <c r="E46" s="88">
        <v>8000</v>
      </c>
      <c r="F46" s="216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129"/>
    </row>
    <row r="47" spans="1:19" x14ac:dyDescent="0.3">
      <c r="A47" s="21"/>
      <c r="B47" s="170" t="s">
        <v>109</v>
      </c>
      <c r="C47" s="53" t="s">
        <v>35</v>
      </c>
      <c r="D47" s="88">
        <v>20</v>
      </c>
      <c r="E47" s="88">
        <v>8000</v>
      </c>
      <c r="F47" s="216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129"/>
    </row>
    <row r="48" spans="1:19" x14ac:dyDescent="0.3">
      <c r="A48" s="21"/>
      <c r="B48" s="170" t="s">
        <v>55</v>
      </c>
      <c r="C48" s="53" t="s">
        <v>93</v>
      </c>
      <c r="D48" s="88">
        <v>40</v>
      </c>
      <c r="E48" s="88">
        <f>(E50+E51+E52)</f>
        <v>14000</v>
      </c>
      <c r="F48" s="216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25"/>
    </row>
    <row r="49" spans="1:19" x14ac:dyDescent="0.3">
      <c r="A49" s="21"/>
      <c r="B49" s="170" t="s">
        <v>56</v>
      </c>
      <c r="C49" s="53"/>
      <c r="D49" s="88"/>
      <c r="E49" s="88"/>
      <c r="F49" s="263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129"/>
    </row>
    <row r="50" spans="1:19" x14ac:dyDescent="0.3">
      <c r="A50" s="21"/>
      <c r="B50" s="170" t="s">
        <v>103</v>
      </c>
      <c r="C50" s="88"/>
      <c r="D50" s="88" t="s">
        <v>419</v>
      </c>
      <c r="E50" s="88">
        <v>2000</v>
      </c>
      <c r="F50" s="216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129"/>
    </row>
    <row r="51" spans="1:19" x14ac:dyDescent="0.3">
      <c r="A51" s="21"/>
      <c r="B51" s="170" t="s">
        <v>110</v>
      </c>
      <c r="C51" s="53" t="s">
        <v>35</v>
      </c>
      <c r="D51" s="88">
        <v>20</v>
      </c>
      <c r="E51" s="88">
        <v>6000</v>
      </c>
      <c r="F51" s="216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129"/>
    </row>
    <row r="52" spans="1:19" x14ac:dyDescent="0.3">
      <c r="A52" s="21"/>
      <c r="B52" s="170" t="s">
        <v>109</v>
      </c>
      <c r="C52" s="53" t="s">
        <v>35</v>
      </c>
      <c r="D52" s="88">
        <v>20</v>
      </c>
      <c r="E52" s="88">
        <v>6000</v>
      </c>
      <c r="F52" s="216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129"/>
    </row>
    <row r="53" spans="1:19" s="1" customFormat="1" ht="34.5" x14ac:dyDescent="0.3">
      <c r="A53" s="143">
        <v>5</v>
      </c>
      <c r="B53" s="196" t="s">
        <v>465</v>
      </c>
      <c r="C53" s="149" t="s">
        <v>35</v>
      </c>
      <c r="D53" s="155">
        <v>70</v>
      </c>
      <c r="E53" s="155">
        <f>(E56+E61+E66+E71+E73+E76)</f>
        <v>78500</v>
      </c>
      <c r="F53" s="219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212"/>
    </row>
    <row r="54" spans="1:19" ht="34.5" x14ac:dyDescent="0.3">
      <c r="A54" s="135"/>
      <c r="B54" s="196" t="s">
        <v>516</v>
      </c>
      <c r="C54" s="149"/>
      <c r="D54" s="155"/>
      <c r="E54" s="155"/>
      <c r="F54" s="209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26"/>
    </row>
    <row r="55" spans="1:19" ht="34.5" x14ac:dyDescent="0.3">
      <c r="A55" s="135"/>
      <c r="B55" s="190" t="s">
        <v>420</v>
      </c>
      <c r="C55" s="141"/>
      <c r="D55" s="136"/>
      <c r="E55" s="136"/>
      <c r="F55" s="211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158"/>
    </row>
    <row r="56" spans="1:19" ht="34.5" x14ac:dyDescent="0.3">
      <c r="A56" s="135"/>
      <c r="B56" s="190" t="s">
        <v>512</v>
      </c>
      <c r="C56" s="141" t="s">
        <v>35</v>
      </c>
      <c r="D56" s="136">
        <f>(D58+D59+D60)</f>
        <v>70</v>
      </c>
      <c r="E56" s="136">
        <f>(E57+E58+E59+E60)</f>
        <v>14000</v>
      </c>
      <c r="F56" s="213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15"/>
    </row>
    <row r="57" spans="1:19" x14ac:dyDescent="0.3">
      <c r="A57" s="135"/>
      <c r="B57" s="157" t="s">
        <v>103</v>
      </c>
      <c r="C57" s="136"/>
      <c r="D57" s="136" t="s">
        <v>419</v>
      </c>
      <c r="E57" s="136">
        <v>3500</v>
      </c>
      <c r="F57" s="178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58"/>
    </row>
    <row r="58" spans="1:19" x14ac:dyDescent="0.3">
      <c r="A58" s="135"/>
      <c r="B58" s="157" t="s">
        <v>114</v>
      </c>
      <c r="C58" s="136" t="s">
        <v>35</v>
      </c>
      <c r="D58" s="136">
        <v>25</v>
      </c>
      <c r="E58" s="136">
        <v>3750</v>
      </c>
      <c r="F58" s="178"/>
      <c r="G58" s="132"/>
      <c r="H58" s="132"/>
      <c r="I58" s="132"/>
      <c r="J58" s="132"/>
      <c r="K58" s="137"/>
      <c r="L58" s="137"/>
      <c r="M58" s="132"/>
      <c r="N58" s="132"/>
      <c r="O58" s="132"/>
      <c r="P58" s="132"/>
      <c r="Q58" s="132"/>
      <c r="R58" s="132"/>
      <c r="S58" s="158"/>
    </row>
    <row r="59" spans="1:19" x14ac:dyDescent="0.3">
      <c r="A59" s="135"/>
      <c r="B59" s="157" t="s">
        <v>104</v>
      </c>
      <c r="C59" s="136" t="s">
        <v>35</v>
      </c>
      <c r="D59" s="136">
        <v>25</v>
      </c>
      <c r="E59" s="136">
        <v>3750</v>
      </c>
      <c r="F59" s="178"/>
      <c r="G59" s="132"/>
      <c r="H59" s="132"/>
      <c r="I59" s="132"/>
      <c r="J59" s="132"/>
      <c r="K59" s="137"/>
      <c r="L59" s="137"/>
      <c r="M59" s="132"/>
      <c r="N59" s="132"/>
      <c r="O59" s="132"/>
      <c r="P59" s="132"/>
      <c r="Q59" s="132"/>
      <c r="R59" s="132"/>
      <c r="S59" s="158"/>
    </row>
    <row r="60" spans="1:19" x14ac:dyDescent="0.3">
      <c r="A60" s="135"/>
      <c r="B60" s="157" t="s">
        <v>110</v>
      </c>
      <c r="C60" s="136" t="s">
        <v>35</v>
      </c>
      <c r="D60" s="136">
        <v>20</v>
      </c>
      <c r="E60" s="136">
        <v>3000</v>
      </c>
      <c r="F60" s="178"/>
      <c r="G60" s="132"/>
      <c r="H60" s="132"/>
      <c r="I60" s="132"/>
      <c r="J60" s="132"/>
      <c r="K60" s="137"/>
      <c r="L60" s="137"/>
      <c r="M60" s="132"/>
      <c r="N60" s="132"/>
      <c r="O60" s="132"/>
      <c r="P60" s="132"/>
      <c r="Q60" s="132"/>
      <c r="R60" s="132"/>
      <c r="S60" s="158"/>
    </row>
    <row r="61" spans="1:19" ht="33.950000000000003" customHeight="1" x14ac:dyDescent="0.3">
      <c r="A61" s="135"/>
      <c r="B61" s="190" t="s">
        <v>517</v>
      </c>
      <c r="C61" s="141" t="s">
        <v>35</v>
      </c>
      <c r="D61" s="136">
        <f>(D63+D64+D65)</f>
        <v>70</v>
      </c>
      <c r="E61" s="136">
        <f>(E62+E63+E64+E65)</f>
        <v>14000</v>
      </c>
      <c r="F61" s="219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215"/>
    </row>
    <row r="62" spans="1:19" s="1" customFormat="1" x14ac:dyDescent="0.3">
      <c r="A62" s="135"/>
      <c r="B62" s="157" t="s">
        <v>106</v>
      </c>
      <c r="C62" s="136"/>
      <c r="D62" s="136" t="s">
        <v>419</v>
      </c>
      <c r="E62" s="136">
        <v>3500</v>
      </c>
      <c r="F62" s="178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58"/>
    </row>
    <row r="63" spans="1:19" x14ac:dyDescent="0.3">
      <c r="A63" s="135"/>
      <c r="B63" s="157" t="s">
        <v>107</v>
      </c>
      <c r="C63" s="136" t="s">
        <v>35</v>
      </c>
      <c r="D63" s="136">
        <v>25</v>
      </c>
      <c r="E63" s="136">
        <v>3750</v>
      </c>
      <c r="F63" s="178"/>
      <c r="G63" s="132"/>
      <c r="H63" s="132"/>
      <c r="I63" s="132"/>
      <c r="J63" s="132"/>
      <c r="K63" s="132"/>
      <c r="L63" s="132"/>
      <c r="M63" s="132"/>
      <c r="N63" s="132"/>
      <c r="O63" s="137"/>
      <c r="P63" s="137"/>
      <c r="Q63" s="137"/>
      <c r="R63" s="132"/>
      <c r="S63" s="158"/>
    </row>
    <row r="64" spans="1:19" x14ac:dyDescent="0.3">
      <c r="A64" s="135"/>
      <c r="B64" s="157" t="s">
        <v>101</v>
      </c>
      <c r="C64" s="136" t="s">
        <v>35</v>
      </c>
      <c r="D64" s="136">
        <v>25</v>
      </c>
      <c r="E64" s="136">
        <v>3750</v>
      </c>
      <c r="F64" s="178"/>
      <c r="G64" s="132"/>
      <c r="H64" s="132"/>
      <c r="I64" s="132"/>
      <c r="J64" s="132"/>
      <c r="K64" s="132"/>
      <c r="L64" s="132"/>
      <c r="M64" s="132"/>
      <c r="N64" s="132"/>
      <c r="O64" s="137"/>
      <c r="P64" s="137"/>
      <c r="Q64" s="137"/>
      <c r="R64" s="132"/>
      <c r="S64" s="158"/>
    </row>
    <row r="65" spans="1:19" x14ac:dyDescent="0.3">
      <c r="A65" s="135"/>
      <c r="B65" s="157" t="s">
        <v>102</v>
      </c>
      <c r="C65" s="136" t="s">
        <v>35</v>
      </c>
      <c r="D65" s="136">
        <v>20</v>
      </c>
      <c r="E65" s="136">
        <v>3000</v>
      </c>
      <c r="F65" s="178"/>
      <c r="G65" s="132"/>
      <c r="H65" s="132"/>
      <c r="I65" s="132"/>
      <c r="J65" s="132"/>
      <c r="K65" s="132"/>
      <c r="L65" s="132"/>
      <c r="M65" s="132"/>
      <c r="N65" s="132"/>
      <c r="O65" s="137"/>
      <c r="P65" s="137"/>
      <c r="Q65" s="137"/>
      <c r="R65" s="132"/>
      <c r="S65" s="158"/>
    </row>
    <row r="66" spans="1:19" s="24" customFormat="1" ht="35.1" customHeight="1" x14ac:dyDescent="0.3">
      <c r="A66" s="143"/>
      <c r="B66" s="189" t="s">
        <v>518</v>
      </c>
      <c r="C66" s="141" t="s">
        <v>94</v>
      </c>
      <c r="D66" s="136">
        <v>70</v>
      </c>
      <c r="E66" s="136">
        <f>(E67+E68+E69+E70)</f>
        <v>35000</v>
      </c>
      <c r="F66" s="200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215"/>
    </row>
    <row r="67" spans="1:19" x14ac:dyDescent="0.3">
      <c r="A67" s="135"/>
      <c r="B67" s="157" t="s">
        <v>103</v>
      </c>
      <c r="C67" s="136"/>
      <c r="D67" s="136" t="s">
        <v>419</v>
      </c>
      <c r="E67" s="136">
        <v>7000</v>
      </c>
      <c r="F67" s="178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58"/>
    </row>
    <row r="68" spans="1:19" x14ac:dyDescent="0.3">
      <c r="A68" s="135"/>
      <c r="B68" s="157" t="s">
        <v>114</v>
      </c>
      <c r="C68" s="136" t="s">
        <v>94</v>
      </c>
      <c r="D68" s="136">
        <v>25</v>
      </c>
      <c r="E68" s="136">
        <v>10000</v>
      </c>
      <c r="F68" s="178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58"/>
    </row>
    <row r="69" spans="1:19" x14ac:dyDescent="0.3">
      <c r="A69" s="135"/>
      <c r="B69" s="157" t="s">
        <v>104</v>
      </c>
      <c r="C69" s="136" t="s">
        <v>94</v>
      </c>
      <c r="D69" s="136">
        <v>25</v>
      </c>
      <c r="E69" s="136">
        <v>10000</v>
      </c>
      <c r="F69" s="178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58"/>
    </row>
    <row r="70" spans="1:19" x14ac:dyDescent="0.3">
      <c r="A70" s="135"/>
      <c r="B70" s="157" t="s">
        <v>110</v>
      </c>
      <c r="C70" s="136" t="s">
        <v>94</v>
      </c>
      <c r="D70" s="136">
        <v>20</v>
      </c>
      <c r="E70" s="136">
        <v>8000</v>
      </c>
      <c r="F70" s="178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58"/>
    </row>
    <row r="71" spans="1:19" x14ac:dyDescent="0.3">
      <c r="A71" s="135"/>
      <c r="B71" s="157" t="s">
        <v>185</v>
      </c>
      <c r="C71" s="136" t="s">
        <v>94</v>
      </c>
      <c r="D71" s="136">
        <v>300</v>
      </c>
      <c r="E71" s="136">
        <f>(E72+0)</f>
        <v>6000</v>
      </c>
      <c r="F71" s="211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58"/>
    </row>
    <row r="72" spans="1:19" x14ac:dyDescent="0.3">
      <c r="A72" s="135"/>
      <c r="B72" s="157" t="s">
        <v>104</v>
      </c>
      <c r="C72" s="136" t="s">
        <v>94</v>
      </c>
      <c r="D72" s="136">
        <v>300</v>
      </c>
      <c r="E72" s="136">
        <v>6000</v>
      </c>
      <c r="F72" s="178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58"/>
    </row>
    <row r="73" spans="1:19" x14ac:dyDescent="0.3">
      <c r="A73" s="135"/>
      <c r="B73" s="157" t="s">
        <v>186</v>
      </c>
      <c r="C73" s="136" t="s">
        <v>94</v>
      </c>
      <c r="D73" s="136">
        <v>300</v>
      </c>
      <c r="E73" s="136">
        <f>(E74+0)</f>
        <v>6000</v>
      </c>
      <c r="F73" s="211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58"/>
    </row>
    <row r="74" spans="1:19" x14ac:dyDescent="0.3">
      <c r="A74" s="135"/>
      <c r="B74" s="157" t="s">
        <v>104</v>
      </c>
      <c r="C74" s="136" t="s">
        <v>94</v>
      </c>
      <c r="D74" s="136">
        <v>300</v>
      </c>
      <c r="E74" s="136">
        <v>6000</v>
      </c>
      <c r="F74" s="178"/>
      <c r="G74" s="132"/>
      <c r="H74" s="132"/>
      <c r="I74" s="132"/>
      <c r="J74" s="132"/>
      <c r="K74" s="137"/>
      <c r="L74" s="137"/>
      <c r="M74" s="132"/>
      <c r="N74" s="132"/>
      <c r="O74" s="132"/>
      <c r="P74" s="132"/>
      <c r="Q74" s="132"/>
      <c r="R74" s="132"/>
      <c r="S74" s="158"/>
    </row>
    <row r="75" spans="1:19" x14ac:dyDescent="0.3">
      <c r="A75" s="135"/>
      <c r="B75" s="157" t="s">
        <v>187</v>
      </c>
      <c r="C75" s="141"/>
      <c r="D75" s="136"/>
      <c r="E75" s="136"/>
      <c r="F75" s="211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58"/>
    </row>
    <row r="76" spans="1:19" ht="34.5" x14ac:dyDescent="0.3">
      <c r="A76" s="135"/>
      <c r="B76" s="190" t="s">
        <v>519</v>
      </c>
      <c r="C76" s="141" t="s">
        <v>95</v>
      </c>
      <c r="D76" s="136">
        <v>140</v>
      </c>
      <c r="E76" s="136">
        <f>(E77+0)</f>
        <v>3500</v>
      </c>
      <c r="F76" s="213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215"/>
    </row>
    <row r="77" spans="1:19" x14ac:dyDescent="0.3">
      <c r="A77" s="135"/>
      <c r="B77" s="157" t="s">
        <v>103</v>
      </c>
      <c r="C77" s="136" t="s">
        <v>95</v>
      </c>
      <c r="D77" s="136">
        <v>140</v>
      </c>
      <c r="E77" s="136">
        <v>3500</v>
      </c>
      <c r="F77" s="211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58"/>
    </row>
    <row r="78" spans="1:19" s="1" customFormat="1" x14ac:dyDescent="0.3">
      <c r="A78" s="21">
        <v>6</v>
      </c>
      <c r="B78" s="192" t="s">
        <v>130</v>
      </c>
      <c r="C78" s="67" t="s">
        <v>35</v>
      </c>
      <c r="D78" s="87">
        <v>30</v>
      </c>
      <c r="E78" s="87">
        <f>(E81+E84)</f>
        <v>54000</v>
      </c>
      <c r="F78" s="208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220"/>
    </row>
    <row r="79" spans="1:19" x14ac:dyDescent="0.3">
      <c r="A79" s="21"/>
      <c r="B79" s="192" t="s">
        <v>432</v>
      </c>
      <c r="C79" s="88"/>
      <c r="D79" s="88"/>
      <c r="E79" s="88"/>
      <c r="F79" s="216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129"/>
    </row>
    <row r="80" spans="1:19" x14ac:dyDescent="0.3">
      <c r="A80" s="21"/>
      <c r="B80" s="170" t="s">
        <v>188</v>
      </c>
      <c r="C80" s="88"/>
      <c r="D80" s="88"/>
      <c r="E80" s="88"/>
      <c r="F80" s="216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129"/>
    </row>
    <row r="81" spans="1:19" ht="34.5" x14ac:dyDescent="0.3">
      <c r="A81" s="21"/>
      <c r="B81" s="193" t="s">
        <v>520</v>
      </c>
      <c r="C81" s="88" t="s">
        <v>35</v>
      </c>
      <c r="D81" s="88">
        <v>30</v>
      </c>
      <c r="E81" s="88">
        <f>(E82+E83)</f>
        <v>21000</v>
      </c>
      <c r="F81" s="216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129"/>
    </row>
    <row r="82" spans="1:19" x14ac:dyDescent="0.3">
      <c r="A82" s="21"/>
      <c r="B82" s="170" t="s">
        <v>103</v>
      </c>
      <c r="C82" s="88"/>
      <c r="D82" s="88"/>
      <c r="E82" s="88">
        <v>10000</v>
      </c>
      <c r="F82" s="216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129"/>
    </row>
    <row r="83" spans="1:19" x14ac:dyDescent="0.3">
      <c r="A83" s="21"/>
      <c r="B83" s="170" t="s">
        <v>110</v>
      </c>
      <c r="C83" s="88" t="s">
        <v>35</v>
      </c>
      <c r="D83" s="88">
        <v>30</v>
      </c>
      <c r="E83" s="88">
        <v>11000</v>
      </c>
      <c r="F83" s="216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129"/>
    </row>
    <row r="84" spans="1:19" ht="34.5" x14ac:dyDescent="0.3">
      <c r="A84" s="21"/>
      <c r="B84" s="193" t="s">
        <v>513</v>
      </c>
      <c r="C84" s="88" t="s">
        <v>97</v>
      </c>
      <c r="D84" s="88">
        <v>2</v>
      </c>
      <c r="E84" s="88">
        <f>(E85+0)</f>
        <v>33000</v>
      </c>
      <c r="F84" s="216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129"/>
    </row>
    <row r="85" spans="1:19" x14ac:dyDescent="0.3">
      <c r="A85" s="21"/>
      <c r="B85" s="170" t="s">
        <v>110</v>
      </c>
      <c r="C85" s="88" t="s">
        <v>97</v>
      </c>
      <c r="D85" s="88">
        <v>2</v>
      </c>
      <c r="E85" s="88">
        <v>33000</v>
      </c>
      <c r="F85" s="21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129"/>
    </row>
    <row r="86" spans="1:19" x14ac:dyDescent="0.3">
      <c r="A86" s="131">
        <v>7</v>
      </c>
      <c r="B86" s="227" t="s">
        <v>193</v>
      </c>
      <c r="C86" s="264" t="s">
        <v>57</v>
      </c>
      <c r="D86" s="169">
        <v>5</v>
      </c>
      <c r="E86" s="87">
        <f>(E88+E105+E114+E116)</f>
        <v>69600</v>
      </c>
      <c r="F86" s="228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139"/>
    </row>
    <row r="87" spans="1:19" x14ac:dyDescent="0.3">
      <c r="A87" s="21"/>
      <c r="B87" s="192" t="s">
        <v>73</v>
      </c>
      <c r="C87" s="88"/>
      <c r="D87" s="88"/>
      <c r="E87" s="88"/>
      <c r="F87" s="216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229"/>
    </row>
    <row r="88" spans="1:19" x14ac:dyDescent="0.3">
      <c r="A88" s="21"/>
      <c r="B88" s="170" t="s">
        <v>74</v>
      </c>
      <c r="C88" s="88" t="s">
        <v>57</v>
      </c>
      <c r="D88" s="88">
        <v>5</v>
      </c>
      <c r="E88" s="88">
        <f>(E89+E94+E99)</f>
        <v>40000</v>
      </c>
      <c r="F88" s="21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129"/>
    </row>
    <row r="89" spans="1:19" x14ac:dyDescent="0.3">
      <c r="A89" s="21"/>
      <c r="B89" s="170" t="s">
        <v>468</v>
      </c>
      <c r="C89" s="88"/>
      <c r="D89" s="88"/>
      <c r="E89" s="88">
        <f>(E90+E91+E92+E93)</f>
        <v>7500</v>
      </c>
      <c r="F89" s="216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129"/>
    </row>
    <row r="90" spans="1:19" x14ac:dyDescent="0.3">
      <c r="A90" s="21"/>
      <c r="B90" s="170" t="s">
        <v>114</v>
      </c>
      <c r="C90" s="88" t="s">
        <v>57</v>
      </c>
      <c r="D90" s="88">
        <v>1</v>
      </c>
      <c r="E90" s="88">
        <v>1500</v>
      </c>
      <c r="F90" s="216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129"/>
    </row>
    <row r="91" spans="1:19" x14ac:dyDescent="0.3">
      <c r="A91" s="21"/>
      <c r="B91" s="170" t="s">
        <v>104</v>
      </c>
      <c r="C91" s="88" t="s">
        <v>57</v>
      </c>
      <c r="D91" s="88">
        <v>2</v>
      </c>
      <c r="E91" s="88">
        <v>3000</v>
      </c>
      <c r="F91" s="216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129"/>
    </row>
    <row r="92" spans="1:19" x14ac:dyDescent="0.3">
      <c r="A92" s="21"/>
      <c r="B92" s="170" t="s">
        <v>112</v>
      </c>
      <c r="C92" s="88" t="s">
        <v>57</v>
      </c>
      <c r="D92" s="88">
        <v>1</v>
      </c>
      <c r="E92" s="88">
        <v>1500</v>
      </c>
      <c r="F92" s="216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129"/>
    </row>
    <row r="93" spans="1:19" x14ac:dyDescent="0.3">
      <c r="A93" s="21"/>
      <c r="B93" s="170" t="s">
        <v>110</v>
      </c>
      <c r="C93" s="88" t="s">
        <v>57</v>
      </c>
      <c r="D93" s="88">
        <v>1</v>
      </c>
      <c r="E93" s="88">
        <v>1500</v>
      </c>
      <c r="F93" s="216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129"/>
    </row>
    <row r="94" spans="1:19" x14ac:dyDescent="0.3">
      <c r="A94" s="21"/>
      <c r="B94" s="170" t="s">
        <v>469</v>
      </c>
      <c r="C94" s="88"/>
      <c r="D94" s="88"/>
      <c r="E94" s="88">
        <f>(E95+E96+E97+E98)</f>
        <v>22500</v>
      </c>
      <c r="F94" s="216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129"/>
    </row>
    <row r="95" spans="1:19" x14ac:dyDescent="0.3">
      <c r="A95" s="34"/>
      <c r="B95" s="170" t="s">
        <v>114</v>
      </c>
      <c r="C95" s="88" t="s">
        <v>57</v>
      </c>
      <c r="D95" s="88">
        <v>1</v>
      </c>
      <c r="E95" s="88">
        <v>4500</v>
      </c>
      <c r="F95" s="216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129"/>
    </row>
    <row r="96" spans="1:19" x14ac:dyDescent="0.3">
      <c r="A96" s="21"/>
      <c r="B96" s="170" t="s">
        <v>104</v>
      </c>
      <c r="C96" s="88" t="s">
        <v>57</v>
      </c>
      <c r="D96" s="88">
        <v>2</v>
      </c>
      <c r="E96" s="88">
        <v>9000</v>
      </c>
      <c r="F96" s="216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129"/>
    </row>
    <row r="97" spans="1:19" x14ac:dyDescent="0.3">
      <c r="A97" s="21"/>
      <c r="B97" s="170" t="s">
        <v>112</v>
      </c>
      <c r="C97" s="88" t="s">
        <v>57</v>
      </c>
      <c r="D97" s="88">
        <v>1</v>
      </c>
      <c r="E97" s="88">
        <v>4500</v>
      </c>
      <c r="F97" s="216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129"/>
    </row>
    <row r="98" spans="1:19" x14ac:dyDescent="0.3">
      <c r="A98" s="21"/>
      <c r="B98" s="170" t="s">
        <v>110</v>
      </c>
      <c r="C98" s="88" t="s">
        <v>57</v>
      </c>
      <c r="D98" s="88">
        <v>1</v>
      </c>
      <c r="E98" s="88">
        <v>4500</v>
      </c>
      <c r="F98" s="216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129"/>
    </row>
    <row r="99" spans="1:19" x14ac:dyDescent="0.3">
      <c r="A99" s="21"/>
      <c r="B99" s="170" t="s">
        <v>470</v>
      </c>
      <c r="C99" s="88"/>
      <c r="D99" s="88"/>
      <c r="E99" s="88">
        <f>(E100+E101+E102+E103+E104)</f>
        <v>10000</v>
      </c>
      <c r="F99" s="21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129"/>
    </row>
    <row r="100" spans="1:19" x14ac:dyDescent="0.3">
      <c r="A100" s="21"/>
      <c r="B100" s="170" t="s">
        <v>103</v>
      </c>
      <c r="C100" s="88" t="s">
        <v>57</v>
      </c>
      <c r="D100" s="88">
        <v>5</v>
      </c>
      <c r="E100" s="88">
        <v>5000</v>
      </c>
      <c r="F100" s="216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129"/>
    </row>
    <row r="101" spans="1:19" x14ac:dyDescent="0.3">
      <c r="A101" s="21"/>
      <c r="B101" s="170" t="s">
        <v>114</v>
      </c>
      <c r="C101" s="88" t="s">
        <v>57</v>
      </c>
      <c r="D101" s="88">
        <v>1</v>
      </c>
      <c r="E101" s="88">
        <v>1000</v>
      </c>
      <c r="F101" s="216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129"/>
    </row>
    <row r="102" spans="1:19" x14ac:dyDescent="0.3">
      <c r="A102" s="21"/>
      <c r="B102" s="170" t="s">
        <v>104</v>
      </c>
      <c r="C102" s="88" t="s">
        <v>57</v>
      </c>
      <c r="D102" s="88">
        <v>2</v>
      </c>
      <c r="E102" s="88">
        <v>2000</v>
      </c>
      <c r="F102" s="216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129"/>
    </row>
    <row r="103" spans="1:19" x14ac:dyDescent="0.3">
      <c r="A103" s="21"/>
      <c r="B103" s="170" t="s">
        <v>112</v>
      </c>
      <c r="C103" s="88" t="s">
        <v>57</v>
      </c>
      <c r="D103" s="88">
        <v>1</v>
      </c>
      <c r="E103" s="88">
        <v>1000</v>
      </c>
      <c r="F103" s="216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29"/>
    </row>
    <row r="104" spans="1:19" x14ac:dyDescent="0.3">
      <c r="A104" s="21"/>
      <c r="B104" s="170" t="s">
        <v>110</v>
      </c>
      <c r="C104" s="88" t="s">
        <v>57</v>
      </c>
      <c r="D104" s="88">
        <v>1</v>
      </c>
      <c r="E104" s="88">
        <v>1000</v>
      </c>
      <c r="F104" s="216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129"/>
    </row>
    <row r="105" spans="1:19" ht="34.5" x14ac:dyDescent="0.3">
      <c r="A105" s="21"/>
      <c r="B105" s="193" t="s">
        <v>521</v>
      </c>
      <c r="C105" s="88"/>
      <c r="D105" s="88"/>
      <c r="E105" s="88">
        <f>(E106+E107+E108+E109+E110+E111+E112+E113)</f>
        <v>17400</v>
      </c>
      <c r="F105" s="216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129"/>
    </row>
    <row r="106" spans="1:19" x14ac:dyDescent="0.3">
      <c r="A106" s="21"/>
      <c r="B106" s="170" t="s">
        <v>103</v>
      </c>
      <c r="C106" s="88" t="s">
        <v>58</v>
      </c>
      <c r="D106" s="88">
        <v>2</v>
      </c>
      <c r="E106" s="88">
        <v>6200</v>
      </c>
      <c r="F106" s="21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129"/>
    </row>
    <row r="107" spans="1:19" x14ac:dyDescent="0.3">
      <c r="A107" s="21"/>
      <c r="B107" s="170" t="s">
        <v>114</v>
      </c>
      <c r="C107" s="88" t="s">
        <v>58</v>
      </c>
      <c r="D107" s="88">
        <v>2</v>
      </c>
      <c r="E107" s="88">
        <v>1600</v>
      </c>
      <c r="F107" s="216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129"/>
    </row>
    <row r="108" spans="1:19" x14ac:dyDescent="0.3">
      <c r="A108" s="21"/>
      <c r="B108" s="170" t="s">
        <v>104</v>
      </c>
      <c r="C108" s="88" t="s">
        <v>58</v>
      </c>
      <c r="D108" s="88">
        <v>2</v>
      </c>
      <c r="E108" s="88">
        <v>1600</v>
      </c>
      <c r="F108" s="216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129"/>
    </row>
    <row r="109" spans="1:19" x14ac:dyDescent="0.3">
      <c r="A109" s="21"/>
      <c r="B109" s="170" t="s">
        <v>110</v>
      </c>
      <c r="C109" s="88" t="s">
        <v>58</v>
      </c>
      <c r="D109" s="88">
        <v>2</v>
      </c>
      <c r="E109" s="88">
        <v>1600</v>
      </c>
      <c r="F109" s="216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129"/>
    </row>
    <row r="110" spans="1:19" x14ac:dyDescent="0.3">
      <c r="A110" s="21"/>
      <c r="B110" s="170" t="s">
        <v>111</v>
      </c>
      <c r="C110" s="88" t="s">
        <v>58</v>
      </c>
      <c r="D110" s="88">
        <v>2</v>
      </c>
      <c r="E110" s="88">
        <v>1600</v>
      </c>
      <c r="F110" s="216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129"/>
    </row>
    <row r="111" spans="1:19" x14ac:dyDescent="0.3">
      <c r="A111" s="21"/>
      <c r="B111" s="170" t="s">
        <v>109</v>
      </c>
      <c r="C111" s="88" t="s">
        <v>58</v>
      </c>
      <c r="D111" s="88">
        <v>2</v>
      </c>
      <c r="E111" s="88">
        <v>1600</v>
      </c>
      <c r="F111" s="216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129"/>
    </row>
    <row r="112" spans="1:19" x14ac:dyDescent="0.3">
      <c r="A112" s="21"/>
      <c r="B112" s="170" t="s">
        <v>113</v>
      </c>
      <c r="C112" s="88" t="s">
        <v>58</v>
      </c>
      <c r="D112" s="88">
        <v>2</v>
      </c>
      <c r="E112" s="88">
        <v>1600</v>
      </c>
      <c r="F112" s="216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129"/>
    </row>
    <row r="113" spans="1:19" x14ac:dyDescent="0.3">
      <c r="A113" s="21"/>
      <c r="B113" s="170" t="s">
        <v>112</v>
      </c>
      <c r="C113" s="88" t="s">
        <v>58</v>
      </c>
      <c r="D113" s="88">
        <v>2</v>
      </c>
      <c r="E113" s="88">
        <v>1600</v>
      </c>
      <c r="F113" s="216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129"/>
    </row>
    <row r="114" spans="1:19" x14ac:dyDescent="0.3">
      <c r="A114" s="21"/>
      <c r="B114" s="170" t="s">
        <v>196</v>
      </c>
      <c r="C114" s="88" t="s">
        <v>398</v>
      </c>
      <c r="D114" s="88">
        <v>55</v>
      </c>
      <c r="E114" s="88">
        <v>2200</v>
      </c>
      <c r="F114" s="216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129"/>
    </row>
    <row r="115" spans="1:19" x14ac:dyDescent="0.3">
      <c r="A115" s="21"/>
      <c r="B115" s="170" t="s">
        <v>103</v>
      </c>
      <c r="C115" s="88" t="s">
        <v>398</v>
      </c>
      <c r="D115" s="88">
        <v>55</v>
      </c>
      <c r="E115" s="88">
        <f>(E116+0)</f>
        <v>10000</v>
      </c>
      <c r="F115" s="216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129"/>
    </row>
    <row r="116" spans="1:19" x14ac:dyDescent="0.3">
      <c r="A116" s="21"/>
      <c r="B116" s="170" t="s">
        <v>197</v>
      </c>
      <c r="C116" s="34"/>
      <c r="D116" s="89"/>
      <c r="E116" s="88">
        <v>10000</v>
      </c>
      <c r="F116" s="216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129"/>
    </row>
    <row r="117" spans="1:19" x14ac:dyDescent="0.3">
      <c r="A117" s="21"/>
      <c r="B117" s="170" t="s">
        <v>103</v>
      </c>
      <c r="C117" s="88" t="s">
        <v>59</v>
      </c>
      <c r="D117" s="88">
        <v>5</v>
      </c>
      <c r="E117" s="88">
        <v>10000</v>
      </c>
      <c r="F117" s="216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129"/>
    </row>
    <row r="118" spans="1:19" x14ac:dyDescent="0.3">
      <c r="A118" s="21">
        <v>8</v>
      </c>
      <c r="B118" s="192" t="s">
        <v>198</v>
      </c>
      <c r="C118" s="21" t="s">
        <v>35</v>
      </c>
      <c r="D118" s="87">
        <v>30</v>
      </c>
      <c r="E118" s="87">
        <v>6000</v>
      </c>
      <c r="F118" s="140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220"/>
    </row>
    <row r="119" spans="1:19" x14ac:dyDescent="0.3">
      <c r="A119" s="21"/>
      <c r="B119" s="192" t="s">
        <v>133</v>
      </c>
      <c r="C119" s="34"/>
      <c r="D119" s="89"/>
      <c r="E119" s="89"/>
      <c r="F119" s="216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220"/>
    </row>
    <row r="120" spans="1:19" x14ac:dyDescent="0.3">
      <c r="A120" s="21"/>
      <c r="B120" s="192" t="s">
        <v>199</v>
      </c>
      <c r="C120" s="88"/>
      <c r="D120" s="88"/>
      <c r="E120" s="88"/>
      <c r="F120" s="216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129"/>
    </row>
    <row r="121" spans="1:19" ht="34.5" x14ac:dyDescent="0.3">
      <c r="A121" s="21"/>
      <c r="B121" s="193" t="s">
        <v>528</v>
      </c>
      <c r="C121" s="88" t="s">
        <v>35</v>
      </c>
      <c r="D121" s="88">
        <v>30</v>
      </c>
      <c r="E121" s="88">
        <v>6000</v>
      </c>
      <c r="F121" s="216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129"/>
    </row>
    <row r="122" spans="1:19" x14ac:dyDescent="0.3">
      <c r="A122" s="21"/>
      <c r="B122" s="170" t="s">
        <v>103</v>
      </c>
      <c r="C122" s="88"/>
      <c r="D122" s="88" t="s">
        <v>419</v>
      </c>
      <c r="E122" s="88"/>
      <c r="F122" s="216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129"/>
    </row>
    <row r="123" spans="1:19" x14ac:dyDescent="0.3">
      <c r="A123" s="21"/>
      <c r="B123" s="170" t="s">
        <v>110</v>
      </c>
      <c r="C123" s="88" t="s">
        <v>35</v>
      </c>
      <c r="D123" s="88">
        <v>30</v>
      </c>
      <c r="E123" s="88">
        <v>6000</v>
      </c>
      <c r="F123" s="216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129"/>
    </row>
    <row r="124" spans="1:19" x14ac:dyDescent="0.3">
      <c r="A124" s="21">
        <v>9</v>
      </c>
      <c r="B124" s="192" t="s">
        <v>203</v>
      </c>
      <c r="C124" s="87" t="s">
        <v>35</v>
      </c>
      <c r="D124" s="87">
        <v>40</v>
      </c>
      <c r="E124" s="87">
        <f>(E127+E130+E133+E135+E144+E152+E160+E163)</f>
        <v>148000</v>
      </c>
      <c r="F124" s="216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20"/>
    </row>
    <row r="125" spans="1:19" ht="34.5" x14ac:dyDescent="0.3">
      <c r="A125" s="21"/>
      <c r="B125" s="197" t="s">
        <v>514</v>
      </c>
      <c r="C125" s="88"/>
      <c r="D125" s="88"/>
      <c r="E125" s="88"/>
      <c r="F125" s="216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171"/>
    </row>
    <row r="126" spans="1:19" ht="34.5" x14ac:dyDescent="0.3">
      <c r="A126" s="21"/>
      <c r="B126" s="193" t="s">
        <v>433</v>
      </c>
      <c r="C126" s="53"/>
      <c r="D126" s="88"/>
      <c r="E126" s="88"/>
      <c r="F126" s="216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129"/>
    </row>
    <row r="127" spans="1:19" ht="34.5" x14ac:dyDescent="0.3">
      <c r="A127" s="21"/>
      <c r="B127" s="193" t="s">
        <v>522</v>
      </c>
      <c r="C127" s="88" t="s">
        <v>35</v>
      </c>
      <c r="D127" s="88">
        <v>40</v>
      </c>
      <c r="E127" s="88">
        <v>12000</v>
      </c>
      <c r="F127" s="228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30"/>
    </row>
    <row r="128" spans="1:19" x14ac:dyDescent="0.3">
      <c r="A128" s="21"/>
      <c r="B128" s="170" t="s">
        <v>103</v>
      </c>
      <c r="C128" s="88" t="s">
        <v>35</v>
      </c>
      <c r="D128" s="88">
        <v>40</v>
      </c>
      <c r="E128" s="88">
        <v>12000</v>
      </c>
      <c r="F128" s="216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129"/>
    </row>
    <row r="129" spans="1:19" s="1" customFormat="1" ht="34.5" x14ac:dyDescent="0.3">
      <c r="A129" s="21"/>
      <c r="B129" s="193" t="s">
        <v>471</v>
      </c>
      <c r="C129" s="67"/>
      <c r="D129" s="87"/>
      <c r="E129" s="87"/>
      <c r="F129" s="208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129"/>
    </row>
    <row r="130" spans="1:19" x14ac:dyDescent="0.3">
      <c r="A130" s="21"/>
      <c r="B130" s="170" t="s">
        <v>472</v>
      </c>
      <c r="C130" s="53" t="s">
        <v>96</v>
      </c>
      <c r="D130" s="88">
        <v>1</v>
      </c>
      <c r="E130" s="88">
        <v>50000</v>
      </c>
      <c r="F130" s="216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129"/>
    </row>
    <row r="131" spans="1:19" x14ac:dyDescent="0.3">
      <c r="A131" s="21"/>
      <c r="B131" s="170" t="s">
        <v>103</v>
      </c>
      <c r="C131" s="53" t="s">
        <v>96</v>
      </c>
      <c r="D131" s="88">
        <v>1</v>
      </c>
      <c r="E131" s="88">
        <v>50000</v>
      </c>
      <c r="F131" s="22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129"/>
    </row>
    <row r="132" spans="1:19" x14ac:dyDescent="0.3">
      <c r="A132" s="21"/>
      <c r="B132" s="170" t="s">
        <v>79</v>
      </c>
      <c r="C132" s="88"/>
      <c r="D132" s="88"/>
      <c r="E132" s="88"/>
      <c r="F132" s="216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129"/>
    </row>
    <row r="133" spans="1:19" x14ac:dyDescent="0.3">
      <c r="A133" s="21"/>
      <c r="B133" s="170" t="s">
        <v>434</v>
      </c>
      <c r="C133" s="88" t="s">
        <v>58</v>
      </c>
      <c r="D133" s="88">
        <v>2</v>
      </c>
      <c r="E133" s="88">
        <v>10000</v>
      </c>
      <c r="F133" s="216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129"/>
    </row>
    <row r="134" spans="1:19" x14ac:dyDescent="0.3">
      <c r="A134" s="21"/>
      <c r="B134" s="170" t="s">
        <v>103</v>
      </c>
      <c r="C134" s="88" t="s">
        <v>58</v>
      </c>
      <c r="D134" s="88">
        <v>2</v>
      </c>
      <c r="E134" s="88">
        <v>10000</v>
      </c>
      <c r="F134" s="216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129"/>
    </row>
    <row r="135" spans="1:19" x14ac:dyDescent="0.3">
      <c r="A135" s="21"/>
      <c r="B135" s="170" t="s">
        <v>80</v>
      </c>
      <c r="C135" s="53" t="s">
        <v>58</v>
      </c>
      <c r="D135" s="88">
        <v>14</v>
      </c>
      <c r="E135" s="88">
        <f>(E136+E137+E138+E139+E140+E141+E142)</f>
        <v>7000</v>
      </c>
      <c r="F135" s="216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129"/>
    </row>
    <row r="136" spans="1:19" x14ac:dyDescent="0.3">
      <c r="A136" s="21"/>
      <c r="B136" s="170" t="s">
        <v>114</v>
      </c>
      <c r="C136" s="53" t="s">
        <v>58</v>
      </c>
      <c r="D136" s="88">
        <v>2</v>
      </c>
      <c r="E136" s="88">
        <v>1000</v>
      </c>
      <c r="F136" s="216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129"/>
    </row>
    <row r="137" spans="1:19" x14ac:dyDescent="0.3">
      <c r="A137" s="21"/>
      <c r="B137" s="170" t="s">
        <v>104</v>
      </c>
      <c r="C137" s="53" t="s">
        <v>58</v>
      </c>
      <c r="D137" s="88">
        <v>2</v>
      </c>
      <c r="E137" s="88">
        <v>1000</v>
      </c>
      <c r="F137" s="216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129"/>
    </row>
    <row r="138" spans="1:19" x14ac:dyDescent="0.3">
      <c r="A138" s="21"/>
      <c r="B138" s="170" t="s">
        <v>110</v>
      </c>
      <c r="C138" s="53" t="s">
        <v>58</v>
      </c>
      <c r="D138" s="88">
        <v>2</v>
      </c>
      <c r="E138" s="88">
        <v>1000</v>
      </c>
      <c r="F138" s="216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129"/>
    </row>
    <row r="139" spans="1:19" x14ac:dyDescent="0.3">
      <c r="A139" s="21"/>
      <c r="B139" s="170" t="s">
        <v>111</v>
      </c>
      <c r="C139" s="53" t="s">
        <v>58</v>
      </c>
      <c r="D139" s="88">
        <v>2</v>
      </c>
      <c r="E139" s="88">
        <v>1000</v>
      </c>
      <c r="F139" s="216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129"/>
    </row>
    <row r="140" spans="1:19" x14ac:dyDescent="0.3">
      <c r="A140" s="21"/>
      <c r="B140" s="170" t="s">
        <v>109</v>
      </c>
      <c r="C140" s="53" t="s">
        <v>58</v>
      </c>
      <c r="D140" s="88">
        <v>2</v>
      </c>
      <c r="E140" s="88">
        <v>1000</v>
      </c>
      <c r="F140" s="216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129"/>
    </row>
    <row r="141" spans="1:19" x14ac:dyDescent="0.3">
      <c r="A141" s="21"/>
      <c r="B141" s="170" t="s">
        <v>113</v>
      </c>
      <c r="C141" s="53" t="s">
        <v>58</v>
      </c>
      <c r="D141" s="88">
        <v>2</v>
      </c>
      <c r="E141" s="88">
        <v>1000</v>
      </c>
      <c r="F141" s="216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129"/>
    </row>
    <row r="142" spans="1:19" x14ac:dyDescent="0.3">
      <c r="A142" s="21"/>
      <c r="B142" s="170" t="s">
        <v>112</v>
      </c>
      <c r="C142" s="53" t="s">
        <v>58</v>
      </c>
      <c r="D142" s="88">
        <v>2</v>
      </c>
      <c r="E142" s="88">
        <v>1000</v>
      </c>
      <c r="F142" s="216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129"/>
    </row>
    <row r="143" spans="1:19" ht="34.5" x14ac:dyDescent="0.3">
      <c r="A143" s="21"/>
      <c r="B143" s="193" t="s">
        <v>535</v>
      </c>
      <c r="C143" s="53"/>
      <c r="D143" s="231"/>
      <c r="E143" s="88"/>
      <c r="F143" s="265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129"/>
    </row>
    <row r="144" spans="1:19" ht="34.5" x14ac:dyDescent="0.3">
      <c r="A144" s="21"/>
      <c r="B144" s="193" t="s">
        <v>473</v>
      </c>
      <c r="C144" s="53" t="s">
        <v>58</v>
      </c>
      <c r="D144" s="88">
        <v>14</v>
      </c>
      <c r="E144" s="88">
        <f>(E145+E146+E147+E148+E149+E150+E151)</f>
        <v>7000</v>
      </c>
      <c r="F144" s="265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129"/>
    </row>
    <row r="145" spans="1:19" x14ac:dyDescent="0.3">
      <c r="A145" s="21"/>
      <c r="B145" s="170" t="s">
        <v>114</v>
      </c>
      <c r="C145" s="53" t="s">
        <v>58</v>
      </c>
      <c r="D145" s="88">
        <v>2</v>
      </c>
      <c r="E145" s="88">
        <v>1000</v>
      </c>
      <c r="F145" s="216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129"/>
    </row>
    <row r="146" spans="1:19" x14ac:dyDescent="0.3">
      <c r="A146" s="21"/>
      <c r="B146" s="170" t="s">
        <v>104</v>
      </c>
      <c r="C146" s="53" t="s">
        <v>58</v>
      </c>
      <c r="D146" s="88">
        <v>2</v>
      </c>
      <c r="E146" s="88">
        <v>1000</v>
      </c>
      <c r="F146" s="216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129"/>
    </row>
    <row r="147" spans="1:19" x14ac:dyDescent="0.3">
      <c r="A147" s="21"/>
      <c r="B147" s="170" t="s">
        <v>110</v>
      </c>
      <c r="C147" s="53" t="s">
        <v>58</v>
      </c>
      <c r="D147" s="88">
        <v>2</v>
      </c>
      <c r="E147" s="88">
        <v>1000</v>
      </c>
      <c r="F147" s="216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129"/>
    </row>
    <row r="148" spans="1:19" x14ac:dyDescent="0.3">
      <c r="A148" s="21"/>
      <c r="B148" s="170" t="s">
        <v>111</v>
      </c>
      <c r="C148" s="53" t="s">
        <v>58</v>
      </c>
      <c r="D148" s="88">
        <v>2</v>
      </c>
      <c r="E148" s="88">
        <v>1000</v>
      </c>
      <c r="F148" s="216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129"/>
    </row>
    <row r="149" spans="1:19" x14ac:dyDescent="0.3">
      <c r="A149" s="21"/>
      <c r="B149" s="170" t="s">
        <v>109</v>
      </c>
      <c r="C149" s="53" t="s">
        <v>58</v>
      </c>
      <c r="D149" s="88">
        <v>2</v>
      </c>
      <c r="E149" s="88">
        <v>1000</v>
      </c>
      <c r="F149" s="216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129"/>
    </row>
    <row r="150" spans="1:19" x14ac:dyDescent="0.3">
      <c r="A150" s="21"/>
      <c r="B150" s="170" t="s">
        <v>113</v>
      </c>
      <c r="C150" s="53" t="s">
        <v>58</v>
      </c>
      <c r="D150" s="88">
        <v>2</v>
      </c>
      <c r="E150" s="88">
        <v>1000</v>
      </c>
      <c r="F150" s="216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129"/>
    </row>
    <row r="151" spans="1:19" x14ac:dyDescent="0.3">
      <c r="A151" s="21"/>
      <c r="B151" s="170" t="s">
        <v>112</v>
      </c>
      <c r="C151" s="53" t="s">
        <v>58</v>
      </c>
      <c r="D151" s="88">
        <v>2</v>
      </c>
      <c r="E151" s="88">
        <v>1000</v>
      </c>
      <c r="F151" s="216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129"/>
    </row>
    <row r="152" spans="1:19" ht="34.5" x14ac:dyDescent="0.3">
      <c r="A152" s="21"/>
      <c r="B152" s="193" t="s">
        <v>523</v>
      </c>
      <c r="C152" s="88" t="s">
        <v>58</v>
      </c>
      <c r="D152" s="88">
        <v>14</v>
      </c>
      <c r="E152" s="88">
        <f>(E153+E154+E155+E156+E157+E158+E159)</f>
        <v>42000</v>
      </c>
      <c r="F152" s="228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30"/>
    </row>
    <row r="153" spans="1:19" x14ac:dyDescent="0.3">
      <c r="A153" s="21"/>
      <c r="B153" s="170" t="s">
        <v>114</v>
      </c>
      <c r="C153" s="53" t="s">
        <v>58</v>
      </c>
      <c r="D153" s="88">
        <v>2</v>
      </c>
      <c r="E153" s="88">
        <v>6000</v>
      </c>
      <c r="F153" s="216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129"/>
    </row>
    <row r="154" spans="1:19" x14ac:dyDescent="0.3">
      <c r="A154" s="21"/>
      <c r="B154" s="170" t="s">
        <v>104</v>
      </c>
      <c r="C154" s="53" t="s">
        <v>58</v>
      </c>
      <c r="D154" s="88">
        <v>2</v>
      </c>
      <c r="E154" s="88">
        <v>6000</v>
      </c>
      <c r="F154" s="216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129"/>
    </row>
    <row r="155" spans="1:19" x14ac:dyDescent="0.3">
      <c r="A155" s="21"/>
      <c r="B155" s="170" t="s">
        <v>110</v>
      </c>
      <c r="C155" s="53" t="s">
        <v>58</v>
      </c>
      <c r="D155" s="88">
        <v>2</v>
      </c>
      <c r="E155" s="88">
        <v>6000</v>
      </c>
      <c r="F155" s="216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129"/>
    </row>
    <row r="156" spans="1:19" x14ac:dyDescent="0.3">
      <c r="A156" s="21"/>
      <c r="B156" s="170" t="s">
        <v>111</v>
      </c>
      <c r="C156" s="53" t="s">
        <v>58</v>
      </c>
      <c r="D156" s="88">
        <v>2</v>
      </c>
      <c r="E156" s="88">
        <v>6000</v>
      </c>
      <c r="F156" s="216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129"/>
    </row>
    <row r="157" spans="1:19" x14ac:dyDescent="0.3">
      <c r="A157" s="21"/>
      <c r="B157" s="170" t="s">
        <v>109</v>
      </c>
      <c r="C157" s="53" t="s">
        <v>58</v>
      </c>
      <c r="D157" s="88">
        <v>2</v>
      </c>
      <c r="E157" s="88">
        <v>6000</v>
      </c>
      <c r="F157" s="216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129"/>
    </row>
    <row r="158" spans="1:19" x14ac:dyDescent="0.3">
      <c r="A158" s="21"/>
      <c r="B158" s="170" t="s">
        <v>113</v>
      </c>
      <c r="C158" s="53" t="s">
        <v>58</v>
      </c>
      <c r="D158" s="88">
        <v>2</v>
      </c>
      <c r="E158" s="88">
        <v>6000</v>
      </c>
      <c r="F158" s="216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129"/>
    </row>
    <row r="159" spans="1:19" x14ac:dyDescent="0.3">
      <c r="A159" s="21"/>
      <c r="B159" s="170" t="s">
        <v>112</v>
      </c>
      <c r="C159" s="53" t="s">
        <v>58</v>
      </c>
      <c r="D159" s="88">
        <v>2</v>
      </c>
      <c r="E159" s="88">
        <v>6000</v>
      </c>
      <c r="F159" s="216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129"/>
    </row>
    <row r="160" spans="1:19" ht="34.5" x14ac:dyDescent="0.3">
      <c r="A160" s="21"/>
      <c r="B160" s="193" t="s">
        <v>524</v>
      </c>
      <c r="C160" s="88" t="s">
        <v>58</v>
      </c>
      <c r="D160" s="88">
        <v>2</v>
      </c>
      <c r="E160" s="88">
        <v>15000</v>
      </c>
      <c r="F160" s="216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129"/>
    </row>
    <row r="161" spans="1:19" x14ac:dyDescent="0.3">
      <c r="A161" s="21"/>
      <c r="B161" s="170" t="s">
        <v>103</v>
      </c>
      <c r="C161" s="88" t="s">
        <v>58</v>
      </c>
      <c r="D161" s="88">
        <v>2</v>
      </c>
      <c r="E161" s="88">
        <v>15000</v>
      </c>
      <c r="F161" s="216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129"/>
    </row>
    <row r="162" spans="1:19" x14ac:dyDescent="0.3">
      <c r="A162" s="21"/>
      <c r="B162" s="170" t="s">
        <v>83</v>
      </c>
      <c r="C162" s="88"/>
      <c r="D162" s="88"/>
      <c r="E162" s="88"/>
      <c r="F162" s="216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129"/>
    </row>
    <row r="163" spans="1:19" x14ac:dyDescent="0.3">
      <c r="A163" s="21"/>
      <c r="B163" s="170" t="s">
        <v>84</v>
      </c>
      <c r="C163" s="88"/>
      <c r="D163" s="88"/>
      <c r="E163" s="88">
        <v>5000</v>
      </c>
      <c r="F163" s="216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129"/>
    </row>
    <row r="164" spans="1:19" x14ac:dyDescent="0.3">
      <c r="A164" s="21"/>
      <c r="B164" s="170" t="s">
        <v>166</v>
      </c>
      <c r="C164" s="88"/>
      <c r="D164" s="88" t="s">
        <v>419</v>
      </c>
      <c r="E164" s="88">
        <v>5000</v>
      </c>
      <c r="F164" s="216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129"/>
    </row>
    <row r="165" spans="1:19" x14ac:dyDescent="0.3">
      <c r="A165" s="21">
        <v>10</v>
      </c>
      <c r="B165" s="192" t="s">
        <v>435</v>
      </c>
      <c r="C165" s="87" t="s">
        <v>35</v>
      </c>
      <c r="D165" s="87">
        <v>50</v>
      </c>
      <c r="E165" s="87">
        <v>12500</v>
      </c>
      <c r="F165" s="216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29"/>
    </row>
    <row r="166" spans="1:19" x14ac:dyDescent="0.3">
      <c r="A166" s="21"/>
      <c r="B166" s="192" t="s">
        <v>436</v>
      </c>
      <c r="C166" s="88"/>
      <c r="D166" s="88"/>
      <c r="E166" s="88"/>
      <c r="F166" s="216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20"/>
    </row>
    <row r="167" spans="1:19" ht="34.5" x14ac:dyDescent="0.3">
      <c r="A167" s="21"/>
      <c r="B167" s="193" t="s">
        <v>474</v>
      </c>
      <c r="C167" s="88" t="s">
        <v>35</v>
      </c>
      <c r="D167" s="88">
        <v>50</v>
      </c>
      <c r="E167" s="88">
        <f>(E168+E169)</f>
        <v>12500</v>
      </c>
      <c r="F167" s="216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129"/>
    </row>
    <row r="168" spans="1:19" x14ac:dyDescent="0.3">
      <c r="A168" s="21"/>
      <c r="B168" s="170" t="s">
        <v>103</v>
      </c>
      <c r="C168" s="88"/>
      <c r="D168" s="88" t="s">
        <v>419</v>
      </c>
      <c r="E168" s="88">
        <v>2600</v>
      </c>
      <c r="F168" s="216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129"/>
    </row>
    <row r="169" spans="1:19" ht="21.75" customHeight="1" x14ac:dyDescent="0.3">
      <c r="A169" s="21"/>
      <c r="B169" s="170" t="s">
        <v>109</v>
      </c>
      <c r="C169" s="88" t="s">
        <v>35</v>
      </c>
      <c r="D169" s="88">
        <v>50</v>
      </c>
      <c r="E169" s="88">
        <v>9900</v>
      </c>
      <c r="F169" s="232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198"/>
    </row>
    <row r="170" spans="1:19" x14ac:dyDescent="0.3">
      <c r="A170" s="21">
        <v>11</v>
      </c>
      <c r="B170" s="191" t="s">
        <v>223</v>
      </c>
      <c r="C170" s="67" t="s">
        <v>69</v>
      </c>
      <c r="D170" s="87">
        <v>4500</v>
      </c>
      <c r="E170" s="87">
        <v>46485</v>
      </c>
      <c r="F170" s="216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20"/>
    </row>
    <row r="171" spans="1:19" x14ac:dyDescent="0.3">
      <c r="A171" s="21"/>
      <c r="B171" s="191" t="s">
        <v>60</v>
      </c>
      <c r="C171" s="53"/>
      <c r="D171" s="88"/>
      <c r="E171" s="88"/>
      <c r="F171" s="216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220"/>
    </row>
    <row r="172" spans="1:19" s="1" customFormat="1" x14ac:dyDescent="0.3">
      <c r="A172" s="21"/>
      <c r="B172" s="172" t="s">
        <v>86</v>
      </c>
      <c r="C172" s="53"/>
      <c r="D172" s="88"/>
      <c r="E172" s="88"/>
      <c r="F172" s="208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129"/>
    </row>
    <row r="173" spans="1:19" s="1" customFormat="1" ht="34.5" x14ac:dyDescent="0.3">
      <c r="A173" s="21"/>
      <c r="B173" s="206" t="s">
        <v>437</v>
      </c>
      <c r="C173" s="53" t="s">
        <v>69</v>
      </c>
      <c r="D173" s="88">
        <v>4500</v>
      </c>
      <c r="E173" s="88">
        <v>1485</v>
      </c>
      <c r="F173" s="208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129"/>
    </row>
    <row r="174" spans="1:19" x14ac:dyDescent="0.3">
      <c r="A174" s="21"/>
      <c r="B174" s="170" t="s">
        <v>103</v>
      </c>
      <c r="C174" s="53" t="s">
        <v>69</v>
      </c>
      <c r="D174" s="88">
        <v>4500</v>
      </c>
      <c r="E174" s="88">
        <v>1485</v>
      </c>
      <c r="F174" s="216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129"/>
    </row>
    <row r="175" spans="1:19" ht="34.5" x14ac:dyDescent="0.3">
      <c r="A175" s="21"/>
      <c r="B175" s="206" t="s">
        <v>438</v>
      </c>
      <c r="C175" s="88" t="s">
        <v>475</v>
      </c>
      <c r="D175" s="88">
        <v>25</v>
      </c>
      <c r="E175" s="88">
        <v>45000</v>
      </c>
      <c r="F175" s="216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129"/>
    </row>
    <row r="176" spans="1:19" x14ac:dyDescent="0.3">
      <c r="A176" s="21"/>
      <c r="B176" s="170" t="s">
        <v>103</v>
      </c>
      <c r="C176" s="88" t="s">
        <v>475</v>
      </c>
      <c r="D176" s="88">
        <v>25</v>
      </c>
      <c r="E176" s="88">
        <v>45000</v>
      </c>
      <c r="F176" s="216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129"/>
    </row>
    <row r="177" spans="1:19" ht="34.5" x14ac:dyDescent="0.3">
      <c r="A177" s="135">
        <v>12</v>
      </c>
      <c r="B177" s="242" t="s">
        <v>439</v>
      </c>
      <c r="C177" s="149" t="s">
        <v>35</v>
      </c>
      <c r="D177" s="155">
        <v>10</v>
      </c>
      <c r="E177" s="155">
        <f>(E179+E181)</f>
        <v>20500</v>
      </c>
      <c r="F177" s="211"/>
      <c r="G177" s="132"/>
      <c r="H177" s="132"/>
      <c r="I177" s="132"/>
      <c r="J177" s="132"/>
      <c r="K177" s="136"/>
      <c r="L177" s="136"/>
      <c r="M177" s="132"/>
      <c r="N177" s="132"/>
      <c r="O177" s="132"/>
      <c r="P177" s="132"/>
      <c r="Q177" s="132"/>
      <c r="R177" s="132"/>
      <c r="S177" s="176"/>
    </row>
    <row r="178" spans="1:19" x14ac:dyDescent="0.3">
      <c r="A178" s="135"/>
      <c r="B178" s="187" t="s">
        <v>440</v>
      </c>
      <c r="C178" s="141"/>
      <c r="D178" s="136"/>
      <c r="E178" s="136"/>
      <c r="F178" s="211"/>
      <c r="G178" s="132"/>
      <c r="H178" s="132"/>
      <c r="I178" s="132"/>
      <c r="J178" s="132"/>
      <c r="K178" s="136"/>
      <c r="L178" s="136"/>
      <c r="M178" s="132"/>
      <c r="N178" s="132"/>
      <c r="O178" s="132"/>
      <c r="P178" s="132"/>
      <c r="Q178" s="132"/>
      <c r="R178" s="132"/>
      <c r="S178" s="233"/>
    </row>
    <row r="179" spans="1:19" ht="34.5" x14ac:dyDescent="0.3">
      <c r="A179" s="135"/>
      <c r="B179" s="178" t="s">
        <v>441</v>
      </c>
      <c r="C179" s="141" t="s">
        <v>35</v>
      </c>
      <c r="D179" s="136">
        <v>10</v>
      </c>
      <c r="E179" s="136">
        <v>10500</v>
      </c>
      <c r="F179" s="211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58"/>
    </row>
    <row r="180" spans="1:19" x14ac:dyDescent="0.3">
      <c r="A180" s="135"/>
      <c r="B180" s="157" t="s">
        <v>103</v>
      </c>
      <c r="C180" s="141" t="s">
        <v>35</v>
      </c>
      <c r="D180" s="136">
        <v>10</v>
      </c>
      <c r="E180" s="136">
        <v>10500</v>
      </c>
      <c r="F180" s="211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234"/>
    </row>
    <row r="181" spans="1:19" ht="34.5" x14ac:dyDescent="0.3">
      <c r="A181" s="135"/>
      <c r="B181" s="178" t="s">
        <v>476</v>
      </c>
      <c r="C181" s="136" t="s">
        <v>44</v>
      </c>
      <c r="D181" s="136">
        <v>1</v>
      </c>
      <c r="E181" s="136">
        <v>10000</v>
      </c>
      <c r="F181" s="211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58"/>
    </row>
    <row r="182" spans="1:19" x14ac:dyDescent="0.3">
      <c r="A182" s="135"/>
      <c r="B182" s="157" t="s">
        <v>103</v>
      </c>
      <c r="C182" s="136" t="s">
        <v>44</v>
      </c>
      <c r="D182" s="136">
        <v>1</v>
      </c>
      <c r="E182" s="136">
        <v>10000</v>
      </c>
      <c r="F182" s="235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58"/>
    </row>
    <row r="183" spans="1:19" s="147" customFormat="1" x14ac:dyDescent="0.3">
      <c r="A183" s="135">
        <v>13</v>
      </c>
      <c r="B183" s="187" t="s">
        <v>247</v>
      </c>
      <c r="C183" s="155" t="s">
        <v>98</v>
      </c>
      <c r="D183" s="155">
        <v>7</v>
      </c>
      <c r="E183" s="155">
        <f>(E187+E196+E205+E208+E211+E221)</f>
        <v>107000</v>
      </c>
      <c r="F183" s="211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212"/>
    </row>
    <row r="184" spans="1:19" s="147" customFormat="1" x14ac:dyDescent="0.3">
      <c r="A184" s="135"/>
      <c r="B184" s="187" t="s">
        <v>87</v>
      </c>
      <c r="C184" s="136"/>
      <c r="D184" s="136"/>
      <c r="E184" s="136"/>
      <c r="F184" s="211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210"/>
    </row>
    <row r="185" spans="1:19" s="147" customFormat="1" x14ac:dyDescent="0.3">
      <c r="A185" s="135"/>
      <c r="B185" s="201" t="s">
        <v>230</v>
      </c>
      <c r="C185" s="136"/>
      <c r="D185" s="136"/>
      <c r="E185" s="136"/>
      <c r="F185" s="211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58"/>
    </row>
    <row r="186" spans="1:19" s="147" customFormat="1" ht="34.5" x14ac:dyDescent="0.3">
      <c r="A186" s="135"/>
      <c r="B186" s="178" t="s">
        <v>478</v>
      </c>
      <c r="C186" s="136"/>
      <c r="D186" s="136"/>
      <c r="E186" s="136"/>
      <c r="F186" s="211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58"/>
    </row>
    <row r="187" spans="1:19" s="148" customFormat="1" x14ac:dyDescent="0.3">
      <c r="A187" s="135"/>
      <c r="B187" s="201" t="s">
        <v>477</v>
      </c>
      <c r="C187" s="141" t="s">
        <v>35</v>
      </c>
      <c r="D187" s="136">
        <v>70</v>
      </c>
      <c r="E187" s="136">
        <f>(E188+E189+E190+E191+E192+E193+E194+E195)</f>
        <v>14000</v>
      </c>
      <c r="F187" s="211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58"/>
    </row>
    <row r="188" spans="1:19" s="148" customFormat="1" x14ac:dyDescent="0.3">
      <c r="A188" s="135"/>
      <c r="B188" s="157" t="s">
        <v>108</v>
      </c>
      <c r="C188" s="141" t="s">
        <v>419</v>
      </c>
      <c r="D188" s="136" t="s">
        <v>419</v>
      </c>
      <c r="E188" s="136">
        <v>3500</v>
      </c>
      <c r="F188" s="211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58"/>
    </row>
    <row r="189" spans="1:19" s="147" customFormat="1" x14ac:dyDescent="0.3">
      <c r="A189" s="135"/>
      <c r="B189" s="157" t="s">
        <v>115</v>
      </c>
      <c r="C189" s="141" t="s">
        <v>35</v>
      </c>
      <c r="D189" s="136">
        <v>10</v>
      </c>
      <c r="E189" s="136">
        <v>1500</v>
      </c>
      <c r="F189" s="216"/>
      <c r="G189" s="134"/>
      <c r="H189" s="134"/>
      <c r="I189" s="134"/>
      <c r="J189" s="134"/>
      <c r="K189" s="136"/>
      <c r="L189" s="136"/>
      <c r="M189" s="134"/>
      <c r="N189" s="134"/>
      <c r="O189" s="134"/>
      <c r="P189" s="134"/>
      <c r="Q189" s="134"/>
      <c r="R189" s="134"/>
      <c r="S189" s="158"/>
    </row>
    <row r="190" spans="1:19" s="147" customFormat="1" x14ac:dyDescent="0.3">
      <c r="A190" s="135"/>
      <c r="B190" s="157" t="s">
        <v>116</v>
      </c>
      <c r="C190" s="141" t="s">
        <v>35</v>
      </c>
      <c r="D190" s="136">
        <v>10</v>
      </c>
      <c r="E190" s="136">
        <v>1500</v>
      </c>
      <c r="F190" s="216"/>
      <c r="G190" s="132"/>
      <c r="H190" s="132"/>
      <c r="I190" s="132"/>
      <c r="J190" s="132"/>
      <c r="K190" s="136"/>
      <c r="L190" s="136"/>
      <c r="M190" s="132"/>
      <c r="N190" s="132"/>
      <c r="O190" s="132"/>
      <c r="P190" s="132"/>
      <c r="Q190" s="132"/>
      <c r="R190" s="132"/>
      <c r="S190" s="158"/>
    </row>
    <row r="191" spans="1:19" s="147" customFormat="1" x14ac:dyDescent="0.3">
      <c r="A191" s="135"/>
      <c r="B191" s="157" t="s">
        <v>119</v>
      </c>
      <c r="C191" s="141" t="s">
        <v>35</v>
      </c>
      <c r="D191" s="136">
        <v>10</v>
      </c>
      <c r="E191" s="136">
        <v>1500</v>
      </c>
      <c r="F191" s="216"/>
      <c r="G191" s="132"/>
      <c r="H191" s="132"/>
      <c r="I191" s="132"/>
      <c r="J191" s="132"/>
      <c r="K191" s="136"/>
      <c r="L191" s="136"/>
      <c r="M191" s="132"/>
      <c r="N191" s="132"/>
      <c r="O191" s="132"/>
      <c r="P191" s="132"/>
      <c r="Q191" s="132"/>
      <c r="R191" s="132"/>
      <c r="S191" s="158"/>
    </row>
    <row r="192" spans="1:19" s="147" customFormat="1" x14ac:dyDescent="0.3">
      <c r="A192" s="135"/>
      <c r="B192" s="157" t="s">
        <v>105</v>
      </c>
      <c r="C192" s="141" t="s">
        <v>35</v>
      </c>
      <c r="D192" s="136">
        <v>10</v>
      </c>
      <c r="E192" s="136">
        <v>1500</v>
      </c>
      <c r="F192" s="216"/>
      <c r="G192" s="132"/>
      <c r="H192" s="132"/>
      <c r="I192" s="132"/>
      <c r="J192" s="132"/>
      <c r="K192" s="136"/>
      <c r="L192" s="136"/>
      <c r="M192" s="132"/>
      <c r="N192" s="132"/>
      <c r="O192" s="132"/>
      <c r="P192" s="132"/>
      <c r="Q192" s="132"/>
      <c r="R192" s="132"/>
      <c r="S192" s="158"/>
    </row>
    <row r="193" spans="1:19" s="147" customFormat="1" x14ac:dyDescent="0.3">
      <c r="A193" s="135"/>
      <c r="B193" s="157" t="s">
        <v>118</v>
      </c>
      <c r="C193" s="141" t="s">
        <v>35</v>
      </c>
      <c r="D193" s="136">
        <v>10</v>
      </c>
      <c r="E193" s="136">
        <v>1500</v>
      </c>
      <c r="F193" s="216"/>
      <c r="G193" s="132"/>
      <c r="H193" s="132"/>
      <c r="I193" s="132"/>
      <c r="J193" s="132"/>
      <c r="K193" s="136"/>
      <c r="L193" s="136"/>
      <c r="M193" s="132"/>
      <c r="N193" s="132"/>
      <c r="O193" s="132"/>
      <c r="P193" s="132"/>
      <c r="Q193" s="132"/>
      <c r="R193" s="132"/>
      <c r="S193" s="158"/>
    </row>
    <row r="194" spans="1:19" s="147" customFormat="1" x14ac:dyDescent="0.3">
      <c r="A194" s="135"/>
      <c r="B194" s="157" t="s">
        <v>120</v>
      </c>
      <c r="C194" s="141" t="s">
        <v>35</v>
      </c>
      <c r="D194" s="136">
        <v>10</v>
      </c>
      <c r="E194" s="136">
        <v>1500</v>
      </c>
      <c r="F194" s="216"/>
      <c r="G194" s="132"/>
      <c r="H194" s="132"/>
      <c r="I194" s="132"/>
      <c r="J194" s="132"/>
      <c r="K194" s="136"/>
      <c r="L194" s="136"/>
      <c r="M194" s="132"/>
      <c r="N194" s="132"/>
      <c r="O194" s="132"/>
      <c r="P194" s="132"/>
      <c r="Q194" s="132"/>
      <c r="R194" s="132"/>
      <c r="S194" s="158"/>
    </row>
    <row r="195" spans="1:19" s="147" customFormat="1" x14ac:dyDescent="0.3">
      <c r="A195" s="135"/>
      <c r="B195" s="157" t="s">
        <v>117</v>
      </c>
      <c r="C195" s="141" t="s">
        <v>35</v>
      </c>
      <c r="D195" s="136">
        <v>10</v>
      </c>
      <c r="E195" s="136">
        <v>1500</v>
      </c>
      <c r="F195" s="216"/>
      <c r="G195" s="132"/>
      <c r="H195" s="132"/>
      <c r="I195" s="132"/>
      <c r="J195" s="132"/>
      <c r="K195" s="136"/>
      <c r="L195" s="136"/>
      <c r="M195" s="132"/>
      <c r="N195" s="132"/>
      <c r="O195" s="132"/>
      <c r="P195" s="132"/>
      <c r="Q195" s="132"/>
      <c r="R195" s="132"/>
      <c r="S195" s="158"/>
    </row>
    <row r="196" spans="1:19" s="147" customFormat="1" ht="34.5" x14ac:dyDescent="0.3">
      <c r="A196" s="135"/>
      <c r="B196" s="178" t="s">
        <v>479</v>
      </c>
      <c r="C196" s="146" t="s">
        <v>98</v>
      </c>
      <c r="D196" s="146">
        <v>7</v>
      </c>
      <c r="E196" s="136">
        <f>(E197+E198+E199+E200+E201+E202+E203)</f>
        <v>49000</v>
      </c>
      <c r="F196" s="213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215"/>
    </row>
    <row r="197" spans="1:19" s="147" customFormat="1" x14ac:dyDescent="0.3">
      <c r="A197" s="135"/>
      <c r="B197" s="157" t="s">
        <v>115</v>
      </c>
      <c r="C197" s="136" t="s">
        <v>98</v>
      </c>
      <c r="D197" s="136">
        <v>1</v>
      </c>
      <c r="E197" s="136">
        <v>7000</v>
      </c>
      <c r="F197" s="216"/>
      <c r="G197" s="132"/>
      <c r="H197" s="132"/>
      <c r="I197" s="132"/>
      <c r="J197" s="132"/>
      <c r="K197" s="132"/>
      <c r="L197" s="132"/>
      <c r="M197" s="136"/>
      <c r="N197" s="136"/>
      <c r="O197" s="132"/>
      <c r="P197" s="132"/>
      <c r="Q197" s="132"/>
      <c r="R197" s="132"/>
      <c r="S197" s="158"/>
    </row>
    <row r="198" spans="1:19" s="147" customFormat="1" x14ac:dyDescent="0.3">
      <c r="A198" s="135"/>
      <c r="B198" s="157" t="s">
        <v>116</v>
      </c>
      <c r="C198" s="136" t="s">
        <v>98</v>
      </c>
      <c r="D198" s="136">
        <v>1</v>
      </c>
      <c r="E198" s="136">
        <v>7000</v>
      </c>
      <c r="F198" s="216"/>
      <c r="G198" s="132"/>
      <c r="H198" s="132"/>
      <c r="I198" s="132"/>
      <c r="J198" s="132"/>
      <c r="K198" s="132"/>
      <c r="L198" s="132"/>
      <c r="M198" s="136"/>
      <c r="N198" s="136"/>
      <c r="O198" s="132"/>
      <c r="P198" s="132"/>
      <c r="Q198" s="132"/>
      <c r="R198" s="132"/>
      <c r="S198" s="158"/>
    </row>
    <row r="199" spans="1:19" s="147" customFormat="1" x14ac:dyDescent="0.3">
      <c r="A199" s="135"/>
      <c r="B199" s="157" t="s">
        <v>119</v>
      </c>
      <c r="C199" s="136" t="s">
        <v>98</v>
      </c>
      <c r="D199" s="136">
        <v>1</v>
      </c>
      <c r="E199" s="136">
        <v>7000</v>
      </c>
      <c r="F199" s="216"/>
      <c r="G199" s="132"/>
      <c r="H199" s="132"/>
      <c r="I199" s="132"/>
      <c r="J199" s="132"/>
      <c r="K199" s="132"/>
      <c r="L199" s="132"/>
      <c r="M199" s="136"/>
      <c r="N199" s="136"/>
      <c r="O199" s="132"/>
      <c r="P199" s="132"/>
      <c r="Q199" s="132"/>
      <c r="R199" s="132"/>
      <c r="S199" s="158"/>
    </row>
    <row r="200" spans="1:19" s="147" customFormat="1" x14ac:dyDescent="0.3">
      <c r="A200" s="135"/>
      <c r="B200" s="157" t="s">
        <v>105</v>
      </c>
      <c r="C200" s="136" t="s">
        <v>98</v>
      </c>
      <c r="D200" s="136">
        <v>1</v>
      </c>
      <c r="E200" s="136">
        <v>7000</v>
      </c>
      <c r="F200" s="216"/>
      <c r="G200" s="132"/>
      <c r="H200" s="132"/>
      <c r="I200" s="132"/>
      <c r="J200" s="132"/>
      <c r="K200" s="132"/>
      <c r="L200" s="132"/>
      <c r="M200" s="136"/>
      <c r="N200" s="136"/>
      <c r="O200" s="132"/>
      <c r="P200" s="132"/>
      <c r="Q200" s="132"/>
      <c r="R200" s="132"/>
      <c r="S200" s="158"/>
    </row>
    <row r="201" spans="1:19" s="147" customFormat="1" x14ac:dyDescent="0.3">
      <c r="A201" s="135"/>
      <c r="B201" s="157" t="s">
        <v>118</v>
      </c>
      <c r="C201" s="136" t="s">
        <v>98</v>
      </c>
      <c r="D201" s="136">
        <v>1</v>
      </c>
      <c r="E201" s="136">
        <v>7000</v>
      </c>
      <c r="F201" s="216"/>
      <c r="G201" s="132"/>
      <c r="H201" s="132"/>
      <c r="I201" s="132"/>
      <c r="J201" s="132"/>
      <c r="K201" s="132"/>
      <c r="L201" s="132"/>
      <c r="M201" s="136"/>
      <c r="N201" s="136"/>
      <c r="O201" s="132"/>
      <c r="P201" s="132"/>
      <c r="Q201" s="132"/>
      <c r="R201" s="132"/>
      <c r="S201" s="158"/>
    </row>
    <row r="202" spans="1:19" s="147" customFormat="1" x14ac:dyDescent="0.3">
      <c r="A202" s="135"/>
      <c r="B202" s="157" t="s">
        <v>120</v>
      </c>
      <c r="C202" s="136" t="s">
        <v>98</v>
      </c>
      <c r="D202" s="136">
        <v>1</v>
      </c>
      <c r="E202" s="136">
        <v>7000</v>
      </c>
      <c r="F202" s="216"/>
      <c r="G202" s="132"/>
      <c r="H202" s="132"/>
      <c r="I202" s="132"/>
      <c r="J202" s="132"/>
      <c r="K202" s="132"/>
      <c r="L202" s="132"/>
      <c r="M202" s="136"/>
      <c r="N202" s="136"/>
      <c r="O202" s="132"/>
      <c r="P202" s="132"/>
      <c r="Q202" s="132"/>
      <c r="R202" s="132"/>
      <c r="S202" s="158"/>
    </row>
    <row r="203" spans="1:19" s="147" customFormat="1" x14ac:dyDescent="0.3">
      <c r="A203" s="135"/>
      <c r="B203" s="157" t="s">
        <v>117</v>
      </c>
      <c r="C203" s="136" t="s">
        <v>98</v>
      </c>
      <c r="D203" s="136">
        <v>1</v>
      </c>
      <c r="E203" s="136">
        <v>7000</v>
      </c>
      <c r="F203" s="216"/>
      <c r="G203" s="132"/>
      <c r="H203" s="132"/>
      <c r="I203" s="132"/>
      <c r="J203" s="132"/>
      <c r="K203" s="132"/>
      <c r="L203" s="132"/>
      <c r="M203" s="136"/>
      <c r="N203" s="136"/>
      <c r="O203" s="132"/>
      <c r="P203" s="132"/>
      <c r="Q203" s="132"/>
      <c r="R203" s="132"/>
      <c r="S203" s="158"/>
    </row>
    <row r="204" spans="1:19" s="147" customFormat="1" x14ac:dyDescent="0.3">
      <c r="A204" s="135"/>
      <c r="B204" s="201" t="s">
        <v>234</v>
      </c>
      <c r="C204" s="136"/>
      <c r="D204" s="136"/>
      <c r="E204" s="136"/>
      <c r="F204" s="211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58"/>
    </row>
    <row r="205" spans="1:19" s="147" customFormat="1" x14ac:dyDescent="0.3">
      <c r="A205" s="135"/>
      <c r="B205" s="201" t="s">
        <v>442</v>
      </c>
      <c r="C205" s="136" t="s">
        <v>165</v>
      </c>
      <c r="D205" s="136">
        <v>1</v>
      </c>
      <c r="E205" s="136">
        <v>8000</v>
      </c>
      <c r="F205" s="211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58"/>
    </row>
    <row r="206" spans="1:19" s="147" customFormat="1" x14ac:dyDescent="0.3">
      <c r="A206" s="135"/>
      <c r="B206" s="157" t="s">
        <v>103</v>
      </c>
      <c r="C206" s="136" t="s">
        <v>165</v>
      </c>
      <c r="D206" s="136">
        <v>1</v>
      </c>
      <c r="E206" s="136">
        <v>8000</v>
      </c>
      <c r="F206" s="211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58"/>
    </row>
    <row r="207" spans="1:19" s="147" customFormat="1" x14ac:dyDescent="0.3">
      <c r="A207" s="135"/>
      <c r="B207" s="201" t="s">
        <v>88</v>
      </c>
      <c r="C207" s="136"/>
      <c r="D207" s="136"/>
      <c r="E207" s="136"/>
      <c r="F207" s="211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58"/>
    </row>
    <row r="208" spans="1:19" s="147" customFormat="1" x14ac:dyDescent="0.3">
      <c r="A208" s="135"/>
      <c r="B208" s="201" t="s">
        <v>235</v>
      </c>
      <c r="C208" s="136" t="s">
        <v>58</v>
      </c>
      <c r="D208" s="136">
        <v>1</v>
      </c>
      <c r="E208" s="136">
        <v>8000</v>
      </c>
      <c r="F208" s="211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58"/>
    </row>
    <row r="209" spans="1:19" s="147" customFormat="1" x14ac:dyDescent="0.3">
      <c r="A209" s="135"/>
      <c r="B209" s="157" t="s">
        <v>103</v>
      </c>
      <c r="C209" s="136" t="s">
        <v>58</v>
      </c>
      <c r="D209" s="136">
        <v>1</v>
      </c>
      <c r="E209" s="136">
        <v>8000</v>
      </c>
      <c r="F209" s="211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58"/>
    </row>
    <row r="210" spans="1:19" s="147" customFormat="1" x14ac:dyDescent="0.3">
      <c r="A210" s="135"/>
      <c r="B210" s="201" t="s">
        <v>480</v>
      </c>
      <c r="C210" s="136"/>
      <c r="D210" s="136"/>
      <c r="E210" s="136"/>
      <c r="F210" s="211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58"/>
    </row>
    <row r="211" spans="1:19" s="147" customFormat="1" ht="34.5" x14ac:dyDescent="0.3">
      <c r="A211" s="135"/>
      <c r="B211" s="178" t="s">
        <v>443</v>
      </c>
      <c r="C211" s="136" t="s">
        <v>58</v>
      </c>
      <c r="D211" s="136">
        <v>7</v>
      </c>
      <c r="E211" s="136">
        <f>(E212+E213+E214+E215+E216+E217+E218+E219)</f>
        <v>14000</v>
      </c>
      <c r="F211" s="211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58"/>
    </row>
    <row r="212" spans="1:19" s="147" customFormat="1" x14ac:dyDescent="0.3">
      <c r="A212" s="135"/>
      <c r="B212" s="157" t="s">
        <v>103</v>
      </c>
      <c r="C212" s="136" t="s">
        <v>419</v>
      </c>
      <c r="D212" s="136" t="s">
        <v>419</v>
      </c>
      <c r="E212" s="136">
        <v>3500</v>
      </c>
      <c r="F212" s="235"/>
      <c r="G212" s="132"/>
      <c r="H212" s="132"/>
      <c r="I212" s="132"/>
      <c r="J212" s="132"/>
      <c r="K212" s="136"/>
      <c r="L212" s="136"/>
      <c r="M212" s="132"/>
      <c r="N212" s="132"/>
      <c r="O212" s="132"/>
      <c r="P212" s="132"/>
      <c r="Q212" s="132"/>
      <c r="R212" s="132"/>
      <c r="S212" s="158"/>
    </row>
    <row r="213" spans="1:19" s="147" customFormat="1" x14ac:dyDescent="0.3">
      <c r="A213" s="135"/>
      <c r="B213" s="157" t="s">
        <v>114</v>
      </c>
      <c r="C213" s="136" t="s">
        <v>58</v>
      </c>
      <c r="D213" s="136">
        <v>1</v>
      </c>
      <c r="E213" s="136">
        <v>1500</v>
      </c>
      <c r="F213" s="216"/>
      <c r="G213" s="132"/>
      <c r="H213" s="132"/>
      <c r="I213" s="132"/>
      <c r="J213" s="132"/>
      <c r="K213" s="136"/>
      <c r="L213" s="136"/>
      <c r="M213" s="132"/>
      <c r="N213" s="132"/>
      <c r="O213" s="132"/>
      <c r="P213" s="132"/>
      <c r="Q213" s="132"/>
      <c r="R213" s="132"/>
      <c r="S213" s="158"/>
    </row>
    <row r="214" spans="1:19" s="147" customFormat="1" x14ac:dyDescent="0.3">
      <c r="A214" s="135"/>
      <c r="B214" s="157" t="s">
        <v>104</v>
      </c>
      <c r="C214" s="136" t="s">
        <v>58</v>
      </c>
      <c r="D214" s="136">
        <v>1</v>
      </c>
      <c r="E214" s="136">
        <v>1500</v>
      </c>
      <c r="F214" s="216"/>
      <c r="G214" s="132"/>
      <c r="H214" s="132"/>
      <c r="I214" s="132"/>
      <c r="J214" s="132"/>
      <c r="K214" s="136"/>
      <c r="L214" s="136"/>
      <c r="M214" s="132"/>
      <c r="N214" s="132"/>
      <c r="O214" s="132"/>
      <c r="P214" s="132"/>
      <c r="Q214" s="132"/>
      <c r="R214" s="132"/>
      <c r="S214" s="158"/>
    </row>
    <row r="215" spans="1:19" s="147" customFormat="1" x14ac:dyDescent="0.3">
      <c r="A215" s="135"/>
      <c r="B215" s="157" t="s">
        <v>110</v>
      </c>
      <c r="C215" s="136" t="s">
        <v>58</v>
      </c>
      <c r="D215" s="136">
        <v>1</v>
      </c>
      <c r="E215" s="136">
        <v>1500</v>
      </c>
      <c r="F215" s="216"/>
      <c r="G215" s="132"/>
      <c r="H215" s="132"/>
      <c r="I215" s="132"/>
      <c r="J215" s="132"/>
      <c r="K215" s="136"/>
      <c r="L215" s="136"/>
      <c r="M215" s="132"/>
      <c r="N215" s="132"/>
      <c r="O215" s="132"/>
      <c r="P215" s="132"/>
      <c r="Q215" s="132"/>
      <c r="R215" s="132"/>
      <c r="S215" s="158"/>
    </row>
    <row r="216" spans="1:19" s="147" customFormat="1" x14ac:dyDescent="0.3">
      <c r="A216" s="135"/>
      <c r="B216" s="157" t="s">
        <v>111</v>
      </c>
      <c r="C216" s="136" t="s">
        <v>58</v>
      </c>
      <c r="D216" s="136">
        <v>1</v>
      </c>
      <c r="E216" s="136">
        <v>1500</v>
      </c>
      <c r="F216" s="216"/>
      <c r="G216" s="132"/>
      <c r="H216" s="132"/>
      <c r="I216" s="132"/>
      <c r="J216" s="132"/>
      <c r="K216" s="136"/>
      <c r="L216" s="136"/>
      <c r="M216" s="132"/>
      <c r="N216" s="132"/>
      <c r="O216" s="132"/>
      <c r="P216" s="132"/>
      <c r="Q216" s="132"/>
      <c r="R216" s="132"/>
      <c r="S216" s="158"/>
    </row>
    <row r="217" spans="1:19" s="147" customFormat="1" x14ac:dyDescent="0.3">
      <c r="A217" s="135"/>
      <c r="B217" s="157" t="s">
        <v>109</v>
      </c>
      <c r="C217" s="136" t="s">
        <v>58</v>
      </c>
      <c r="D217" s="136">
        <v>1</v>
      </c>
      <c r="E217" s="136">
        <v>1500</v>
      </c>
      <c r="F217" s="216"/>
      <c r="G217" s="132"/>
      <c r="H217" s="132"/>
      <c r="I217" s="132"/>
      <c r="J217" s="132"/>
      <c r="K217" s="136"/>
      <c r="L217" s="136"/>
      <c r="M217" s="132"/>
      <c r="N217" s="132"/>
      <c r="O217" s="132"/>
      <c r="P217" s="132"/>
      <c r="Q217" s="132"/>
      <c r="R217" s="132"/>
      <c r="S217" s="158"/>
    </row>
    <row r="218" spans="1:19" s="147" customFormat="1" x14ac:dyDescent="0.3">
      <c r="A218" s="135"/>
      <c r="B218" s="157" t="s">
        <v>113</v>
      </c>
      <c r="C218" s="136" t="s">
        <v>58</v>
      </c>
      <c r="D218" s="136">
        <v>1</v>
      </c>
      <c r="E218" s="136">
        <v>1500</v>
      </c>
      <c r="F218" s="216"/>
      <c r="G218" s="132"/>
      <c r="H218" s="132"/>
      <c r="I218" s="132"/>
      <c r="J218" s="132"/>
      <c r="K218" s="136"/>
      <c r="L218" s="136"/>
      <c r="M218" s="132"/>
      <c r="N218" s="132"/>
      <c r="O218" s="132"/>
      <c r="P218" s="132"/>
      <c r="Q218" s="132"/>
      <c r="R218" s="132"/>
      <c r="S218" s="158"/>
    </row>
    <row r="219" spans="1:19" s="147" customFormat="1" x14ac:dyDescent="0.3">
      <c r="A219" s="135"/>
      <c r="B219" s="157" t="s">
        <v>112</v>
      </c>
      <c r="C219" s="136" t="s">
        <v>58</v>
      </c>
      <c r="D219" s="136">
        <v>1</v>
      </c>
      <c r="E219" s="136">
        <v>1500</v>
      </c>
      <c r="F219" s="216"/>
      <c r="G219" s="132"/>
      <c r="H219" s="132"/>
      <c r="I219" s="132"/>
      <c r="J219" s="132"/>
      <c r="K219" s="136"/>
      <c r="L219" s="136"/>
      <c r="M219" s="132"/>
      <c r="N219" s="132"/>
      <c r="O219" s="132"/>
      <c r="P219" s="132"/>
      <c r="Q219" s="132"/>
      <c r="R219" s="132"/>
      <c r="S219" s="158"/>
    </row>
    <row r="220" spans="1:19" s="147" customFormat="1" x14ac:dyDescent="0.3">
      <c r="A220" s="135"/>
      <c r="B220" s="201" t="s">
        <v>244</v>
      </c>
      <c r="C220" s="136"/>
      <c r="D220" s="136"/>
      <c r="E220" s="136"/>
      <c r="F220" s="211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58"/>
    </row>
    <row r="221" spans="1:19" s="147" customFormat="1" ht="34.5" x14ac:dyDescent="0.3">
      <c r="A221" s="135"/>
      <c r="B221" s="178" t="s">
        <v>481</v>
      </c>
      <c r="C221" s="136" t="s">
        <v>99</v>
      </c>
      <c r="D221" s="136">
        <v>7</v>
      </c>
      <c r="E221" s="136">
        <f>(E222+E223+E224+E225+E226+E227+E228)</f>
        <v>14000</v>
      </c>
      <c r="F221" s="213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2"/>
      <c r="S221" s="158"/>
    </row>
    <row r="222" spans="1:19" s="147" customFormat="1" x14ac:dyDescent="0.3">
      <c r="A222" s="135"/>
      <c r="B222" s="157" t="s">
        <v>114</v>
      </c>
      <c r="C222" s="136" t="s">
        <v>99</v>
      </c>
      <c r="D222" s="136">
        <v>1</v>
      </c>
      <c r="E222" s="136">
        <v>2000</v>
      </c>
      <c r="F222" s="216"/>
      <c r="G222" s="132"/>
      <c r="H222" s="132"/>
      <c r="I222" s="132"/>
      <c r="J222" s="132"/>
      <c r="K222" s="136"/>
      <c r="L222" s="136"/>
      <c r="M222" s="132"/>
      <c r="N222" s="132"/>
      <c r="O222" s="132"/>
      <c r="P222" s="132"/>
      <c r="Q222" s="132"/>
      <c r="R222" s="132"/>
      <c r="S222" s="158"/>
    </row>
    <row r="223" spans="1:19" s="147" customFormat="1" x14ac:dyDescent="0.3">
      <c r="A223" s="135"/>
      <c r="B223" s="157" t="s">
        <v>104</v>
      </c>
      <c r="C223" s="136" t="s">
        <v>99</v>
      </c>
      <c r="D223" s="136">
        <v>1</v>
      </c>
      <c r="E223" s="136">
        <v>2000</v>
      </c>
      <c r="F223" s="216"/>
      <c r="G223" s="132"/>
      <c r="H223" s="132"/>
      <c r="I223" s="132"/>
      <c r="J223" s="132"/>
      <c r="K223" s="136"/>
      <c r="L223" s="136"/>
      <c r="M223" s="132"/>
      <c r="N223" s="132"/>
      <c r="O223" s="132"/>
      <c r="P223" s="132"/>
      <c r="Q223" s="132"/>
      <c r="R223" s="132"/>
      <c r="S223" s="158"/>
    </row>
    <row r="224" spans="1:19" s="147" customFormat="1" x14ac:dyDescent="0.3">
      <c r="A224" s="135"/>
      <c r="B224" s="157" t="s">
        <v>110</v>
      </c>
      <c r="C224" s="136" t="s">
        <v>99</v>
      </c>
      <c r="D224" s="136">
        <v>1</v>
      </c>
      <c r="E224" s="136">
        <v>2000</v>
      </c>
      <c r="F224" s="216"/>
      <c r="G224" s="132"/>
      <c r="H224" s="132"/>
      <c r="I224" s="132"/>
      <c r="J224" s="132"/>
      <c r="K224" s="136"/>
      <c r="L224" s="136"/>
      <c r="M224" s="132"/>
      <c r="N224" s="132"/>
      <c r="O224" s="132"/>
      <c r="P224" s="132"/>
      <c r="Q224" s="132"/>
      <c r="R224" s="132"/>
      <c r="S224" s="158"/>
    </row>
    <row r="225" spans="1:19" s="147" customFormat="1" x14ac:dyDescent="0.3">
      <c r="A225" s="135"/>
      <c r="B225" s="157" t="s">
        <v>111</v>
      </c>
      <c r="C225" s="136" t="s">
        <v>99</v>
      </c>
      <c r="D225" s="136">
        <v>1</v>
      </c>
      <c r="E225" s="136">
        <v>2000</v>
      </c>
      <c r="F225" s="216"/>
      <c r="G225" s="132"/>
      <c r="H225" s="132"/>
      <c r="I225" s="132"/>
      <c r="J225" s="132"/>
      <c r="K225" s="136"/>
      <c r="L225" s="136"/>
      <c r="M225" s="132"/>
      <c r="N225" s="132"/>
      <c r="O225" s="132"/>
      <c r="P225" s="132"/>
      <c r="Q225" s="132"/>
      <c r="R225" s="132"/>
      <c r="S225" s="158"/>
    </row>
    <row r="226" spans="1:19" s="147" customFormat="1" x14ac:dyDescent="0.3">
      <c r="A226" s="135"/>
      <c r="B226" s="157" t="s">
        <v>109</v>
      </c>
      <c r="C226" s="136" t="s">
        <v>99</v>
      </c>
      <c r="D226" s="136">
        <v>1</v>
      </c>
      <c r="E226" s="136">
        <v>2000</v>
      </c>
      <c r="F226" s="216"/>
      <c r="G226" s="132"/>
      <c r="H226" s="132"/>
      <c r="I226" s="132"/>
      <c r="J226" s="132"/>
      <c r="K226" s="136"/>
      <c r="L226" s="136"/>
      <c r="M226" s="132"/>
      <c r="N226" s="132"/>
      <c r="O226" s="132"/>
      <c r="P226" s="132"/>
      <c r="Q226" s="132"/>
      <c r="R226" s="132"/>
      <c r="S226" s="158"/>
    </row>
    <row r="227" spans="1:19" s="147" customFormat="1" x14ac:dyDescent="0.3">
      <c r="A227" s="135"/>
      <c r="B227" s="157" t="s">
        <v>113</v>
      </c>
      <c r="C227" s="136" t="s">
        <v>99</v>
      </c>
      <c r="D227" s="136">
        <v>1</v>
      </c>
      <c r="E227" s="136">
        <v>2000</v>
      </c>
      <c r="F227" s="216"/>
      <c r="G227" s="132"/>
      <c r="H227" s="132"/>
      <c r="I227" s="132"/>
      <c r="J227" s="132"/>
      <c r="K227" s="136"/>
      <c r="L227" s="136"/>
      <c r="M227" s="132"/>
      <c r="N227" s="132"/>
      <c r="O227" s="132"/>
      <c r="P227" s="132"/>
      <c r="Q227" s="132"/>
      <c r="R227" s="132"/>
      <c r="S227" s="158"/>
    </row>
    <row r="228" spans="1:19" s="147" customFormat="1" x14ac:dyDescent="0.3">
      <c r="A228" s="135"/>
      <c r="B228" s="157" t="s">
        <v>112</v>
      </c>
      <c r="C228" s="136" t="s">
        <v>99</v>
      </c>
      <c r="D228" s="136">
        <v>1</v>
      </c>
      <c r="E228" s="136">
        <v>2000</v>
      </c>
      <c r="F228" s="216"/>
      <c r="G228" s="132"/>
      <c r="H228" s="132"/>
      <c r="I228" s="132"/>
      <c r="J228" s="132"/>
      <c r="K228" s="136"/>
      <c r="L228" s="136"/>
      <c r="M228" s="132"/>
      <c r="N228" s="132"/>
      <c r="O228" s="132"/>
      <c r="P228" s="132"/>
      <c r="Q228" s="132"/>
      <c r="R228" s="132"/>
      <c r="S228" s="158"/>
    </row>
    <row r="229" spans="1:19" x14ac:dyDescent="0.3">
      <c r="A229" s="143">
        <v>14</v>
      </c>
      <c r="B229" s="218" t="s">
        <v>248</v>
      </c>
      <c r="C229" s="168" t="s">
        <v>35</v>
      </c>
      <c r="D229" s="168">
        <v>100</v>
      </c>
      <c r="E229" s="155">
        <f>(E232+E241+E250)</f>
        <v>42400</v>
      </c>
      <c r="F229" s="236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212"/>
    </row>
    <row r="230" spans="1:19" x14ac:dyDescent="0.3">
      <c r="A230" s="135"/>
      <c r="B230" s="187" t="s">
        <v>249</v>
      </c>
      <c r="C230" s="136"/>
      <c r="D230" s="136"/>
      <c r="E230" s="136"/>
      <c r="F230" s="211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99"/>
    </row>
    <row r="231" spans="1:19" ht="34.5" x14ac:dyDescent="0.3">
      <c r="A231" s="135"/>
      <c r="B231" s="178" t="s">
        <v>461</v>
      </c>
      <c r="C231" s="136"/>
      <c r="D231" s="136"/>
      <c r="E231" s="136"/>
      <c r="F231" s="211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58"/>
    </row>
    <row r="232" spans="1:19" ht="34.5" x14ac:dyDescent="0.3">
      <c r="A232" s="135"/>
      <c r="B232" s="178" t="s">
        <v>536</v>
      </c>
      <c r="C232" s="136" t="s">
        <v>35</v>
      </c>
      <c r="D232" s="136">
        <v>100</v>
      </c>
      <c r="E232" s="136">
        <f>(E233+E234+E235+E236+E237+E238+E239+E240)</f>
        <v>20000</v>
      </c>
      <c r="F232" s="233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58"/>
    </row>
    <row r="233" spans="1:19" x14ac:dyDescent="0.3">
      <c r="A233" s="135"/>
      <c r="B233" s="157" t="s">
        <v>103</v>
      </c>
      <c r="C233" s="136"/>
      <c r="D233" s="136" t="s">
        <v>419</v>
      </c>
      <c r="E233" s="88">
        <v>3000</v>
      </c>
      <c r="F233" s="211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58"/>
    </row>
    <row r="234" spans="1:19" x14ac:dyDescent="0.3">
      <c r="A234" s="135"/>
      <c r="B234" s="157" t="s">
        <v>114</v>
      </c>
      <c r="C234" s="136" t="s">
        <v>35</v>
      </c>
      <c r="D234" s="136">
        <v>15</v>
      </c>
      <c r="E234" s="88">
        <f>170*D234</f>
        <v>2550</v>
      </c>
      <c r="F234" s="237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58"/>
    </row>
    <row r="235" spans="1:19" x14ac:dyDescent="0.3">
      <c r="A235" s="135"/>
      <c r="B235" s="157" t="s">
        <v>104</v>
      </c>
      <c r="C235" s="136" t="s">
        <v>35</v>
      </c>
      <c r="D235" s="136">
        <v>15</v>
      </c>
      <c r="E235" s="88">
        <f t="shared" ref="E235:E240" si="0">170*D235</f>
        <v>2550</v>
      </c>
      <c r="F235" s="211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58"/>
    </row>
    <row r="236" spans="1:19" x14ac:dyDescent="0.3">
      <c r="A236" s="135"/>
      <c r="B236" s="157" t="s">
        <v>110</v>
      </c>
      <c r="C236" s="136" t="s">
        <v>35</v>
      </c>
      <c r="D236" s="136">
        <v>15</v>
      </c>
      <c r="E236" s="88">
        <f t="shared" si="0"/>
        <v>2550</v>
      </c>
      <c r="F236" s="211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58"/>
    </row>
    <row r="237" spans="1:19" x14ac:dyDescent="0.3">
      <c r="A237" s="135"/>
      <c r="B237" s="157" t="s">
        <v>111</v>
      </c>
      <c r="C237" s="136" t="s">
        <v>35</v>
      </c>
      <c r="D237" s="136">
        <v>15</v>
      </c>
      <c r="E237" s="88">
        <f t="shared" si="0"/>
        <v>2550</v>
      </c>
      <c r="F237" s="211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58"/>
    </row>
    <row r="238" spans="1:19" x14ac:dyDescent="0.3">
      <c r="A238" s="135"/>
      <c r="B238" s="157" t="s">
        <v>109</v>
      </c>
      <c r="C238" s="136" t="s">
        <v>35</v>
      </c>
      <c r="D238" s="136">
        <v>15</v>
      </c>
      <c r="E238" s="88">
        <f t="shared" si="0"/>
        <v>2550</v>
      </c>
      <c r="F238" s="211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58"/>
    </row>
    <row r="239" spans="1:19" x14ac:dyDescent="0.3">
      <c r="A239" s="135"/>
      <c r="B239" s="157" t="s">
        <v>113</v>
      </c>
      <c r="C239" s="136" t="s">
        <v>35</v>
      </c>
      <c r="D239" s="136">
        <v>10</v>
      </c>
      <c r="E239" s="88">
        <f t="shared" si="0"/>
        <v>1700</v>
      </c>
      <c r="F239" s="211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58"/>
    </row>
    <row r="240" spans="1:19" x14ac:dyDescent="0.3">
      <c r="A240" s="135"/>
      <c r="B240" s="157" t="s">
        <v>112</v>
      </c>
      <c r="C240" s="136" t="s">
        <v>35</v>
      </c>
      <c r="D240" s="136">
        <v>15</v>
      </c>
      <c r="E240" s="88">
        <f t="shared" si="0"/>
        <v>2550</v>
      </c>
      <c r="F240" s="211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58"/>
    </row>
    <row r="241" spans="1:19" ht="51.75" x14ac:dyDescent="0.3">
      <c r="A241" s="135"/>
      <c r="B241" s="178" t="s">
        <v>537</v>
      </c>
      <c r="C241" s="136" t="s">
        <v>35</v>
      </c>
      <c r="D241" s="136">
        <v>100</v>
      </c>
      <c r="E241" s="136">
        <f>(E242+E243+E244+E245+E246+E247+E248+E249)</f>
        <v>20000</v>
      </c>
      <c r="F241" s="233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2"/>
      <c r="S241" s="158"/>
    </row>
    <row r="242" spans="1:19" x14ac:dyDescent="0.3">
      <c r="A242" s="135"/>
      <c r="B242" s="170" t="s">
        <v>103</v>
      </c>
      <c r="C242" s="53"/>
      <c r="D242" s="88" t="s">
        <v>419</v>
      </c>
      <c r="E242" s="88">
        <v>3000</v>
      </c>
      <c r="F242" s="211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58"/>
    </row>
    <row r="243" spans="1:19" x14ac:dyDescent="0.3">
      <c r="A243" s="135"/>
      <c r="B243" s="170" t="s">
        <v>114</v>
      </c>
      <c r="C243" s="88" t="s">
        <v>35</v>
      </c>
      <c r="D243" s="88">
        <v>15</v>
      </c>
      <c r="E243" s="88">
        <f>170*D243</f>
        <v>2550</v>
      </c>
      <c r="F243" s="211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58"/>
    </row>
    <row r="244" spans="1:19" x14ac:dyDescent="0.3">
      <c r="A244" s="135"/>
      <c r="B244" s="170" t="s">
        <v>104</v>
      </c>
      <c r="C244" s="88" t="s">
        <v>35</v>
      </c>
      <c r="D244" s="88">
        <v>15</v>
      </c>
      <c r="E244" s="88">
        <f t="shared" ref="E244:E249" si="1">170*D244</f>
        <v>2550</v>
      </c>
      <c r="F244" s="211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58"/>
    </row>
    <row r="245" spans="1:19" x14ac:dyDescent="0.3">
      <c r="A245" s="135"/>
      <c r="B245" s="170" t="s">
        <v>110</v>
      </c>
      <c r="C245" s="88" t="s">
        <v>35</v>
      </c>
      <c r="D245" s="88">
        <v>15</v>
      </c>
      <c r="E245" s="88">
        <f t="shared" si="1"/>
        <v>2550</v>
      </c>
      <c r="F245" s="211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58"/>
    </row>
    <row r="246" spans="1:19" x14ac:dyDescent="0.3">
      <c r="A246" s="135"/>
      <c r="B246" s="170" t="s">
        <v>111</v>
      </c>
      <c r="C246" s="88" t="s">
        <v>35</v>
      </c>
      <c r="D246" s="88">
        <v>15</v>
      </c>
      <c r="E246" s="88">
        <f t="shared" si="1"/>
        <v>2550</v>
      </c>
      <c r="F246" s="211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58"/>
    </row>
    <row r="247" spans="1:19" x14ac:dyDescent="0.3">
      <c r="A247" s="135"/>
      <c r="B247" s="170" t="s">
        <v>109</v>
      </c>
      <c r="C247" s="88" t="s">
        <v>35</v>
      </c>
      <c r="D247" s="88">
        <v>15</v>
      </c>
      <c r="E247" s="88">
        <f t="shared" si="1"/>
        <v>2550</v>
      </c>
      <c r="F247" s="211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58"/>
    </row>
    <row r="248" spans="1:19" x14ac:dyDescent="0.3">
      <c r="A248" s="135"/>
      <c r="B248" s="170" t="s">
        <v>113</v>
      </c>
      <c r="C248" s="88" t="s">
        <v>35</v>
      </c>
      <c r="D248" s="88">
        <v>10</v>
      </c>
      <c r="E248" s="88">
        <f t="shared" si="1"/>
        <v>1700</v>
      </c>
      <c r="F248" s="211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58"/>
    </row>
    <row r="249" spans="1:19" x14ac:dyDescent="0.3">
      <c r="A249" s="135"/>
      <c r="B249" s="170" t="s">
        <v>112</v>
      </c>
      <c r="C249" s="88" t="s">
        <v>35</v>
      </c>
      <c r="D249" s="88">
        <v>15</v>
      </c>
      <c r="E249" s="88">
        <f t="shared" si="1"/>
        <v>2550</v>
      </c>
      <c r="F249" s="211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58"/>
    </row>
    <row r="250" spans="1:19" x14ac:dyDescent="0.3">
      <c r="A250" s="135"/>
      <c r="B250" s="201" t="s">
        <v>257</v>
      </c>
      <c r="C250" s="136"/>
      <c r="D250" s="136"/>
      <c r="E250" s="136">
        <v>2400</v>
      </c>
      <c r="F250" s="211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58"/>
    </row>
    <row r="251" spans="1:19" x14ac:dyDescent="0.3">
      <c r="A251" s="135"/>
      <c r="B251" s="157" t="s">
        <v>103</v>
      </c>
      <c r="C251" s="149"/>
      <c r="D251" s="155" t="s">
        <v>419</v>
      </c>
      <c r="E251" s="136">
        <v>2400</v>
      </c>
      <c r="F251" s="211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58"/>
    </row>
    <row r="252" spans="1:19" x14ac:dyDescent="0.3">
      <c r="A252" s="21"/>
      <c r="B252" s="129" t="s">
        <v>61</v>
      </c>
      <c r="C252" s="88"/>
      <c r="D252" s="88"/>
      <c r="E252" s="88"/>
      <c r="F252" s="216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129"/>
    </row>
    <row r="253" spans="1:19" x14ac:dyDescent="0.3">
      <c r="A253" s="21"/>
      <c r="B253" s="191" t="s">
        <v>137</v>
      </c>
      <c r="C253" s="88"/>
      <c r="D253" s="88"/>
      <c r="E253" s="88"/>
      <c r="F253" s="216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129"/>
    </row>
    <row r="254" spans="1:19" x14ac:dyDescent="0.3">
      <c r="A254" s="21"/>
      <c r="B254" s="191" t="s">
        <v>138</v>
      </c>
      <c r="C254" s="88"/>
      <c r="D254" s="88"/>
      <c r="E254" s="88"/>
      <c r="F254" s="216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129"/>
    </row>
    <row r="255" spans="1:19" x14ac:dyDescent="0.3">
      <c r="A255" s="21"/>
      <c r="B255" s="192" t="s">
        <v>139</v>
      </c>
      <c r="C255" s="88"/>
      <c r="D255" s="88"/>
      <c r="E255" s="88"/>
      <c r="F255" s="216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129"/>
    </row>
    <row r="256" spans="1:19" x14ac:dyDescent="0.3">
      <c r="A256" s="21"/>
      <c r="B256" s="192" t="s">
        <v>140</v>
      </c>
      <c r="C256" s="88"/>
      <c r="D256" s="88"/>
      <c r="E256" s="88"/>
      <c r="F256" s="216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129"/>
    </row>
    <row r="257" spans="1:19" x14ac:dyDescent="0.3">
      <c r="A257" s="21"/>
      <c r="B257" s="192" t="s">
        <v>141</v>
      </c>
      <c r="C257" s="53"/>
      <c r="D257" s="88"/>
      <c r="E257" s="88"/>
      <c r="F257" s="216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129"/>
    </row>
    <row r="258" spans="1:19" x14ac:dyDescent="0.3">
      <c r="A258" s="123">
        <v>15</v>
      </c>
      <c r="B258" s="192" t="s">
        <v>142</v>
      </c>
      <c r="C258" s="116" t="s">
        <v>35</v>
      </c>
      <c r="D258" s="87">
        <v>5</v>
      </c>
      <c r="E258" s="87">
        <f>(E261+E264)</f>
        <v>29000</v>
      </c>
      <c r="F258" s="216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220"/>
    </row>
    <row r="259" spans="1:19" x14ac:dyDescent="0.3">
      <c r="A259" s="21"/>
      <c r="B259" s="170" t="s">
        <v>143</v>
      </c>
      <c r="C259" s="67"/>
      <c r="D259" s="87"/>
      <c r="E259" s="87"/>
      <c r="F259" s="216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129"/>
    </row>
    <row r="260" spans="1:19" x14ac:dyDescent="0.3">
      <c r="A260" s="21"/>
      <c r="B260" s="170" t="s">
        <v>144</v>
      </c>
      <c r="C260" s="67"/>
      <c r="D260" s="87"/>
      <c r="E260" s="87"/>
      <c r="F260" s="216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129"/>
    </row>
    <row r="261" spans="1:19" x14ac:dyDescent="0.3">
      <c r="A261" s="21"/>
      <c r="B261" s="172" t="s">
        <v>145</v>
      </c>
      <c r="C261" s="53" t="s">
        <v>35</v>
      </c>
      <c r="D261" s="88">
        <v>5</v>
      </c>
      <c r="E261" s="88">
        <v>4000</v>
      </c>
      <c r="F261" s="216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129"/>
    </row>
    <row r="262" spans="1:19" x14ac:dyDescent="0.3">
      <c r="A262" s="21"/>
      <c r="B262" s="172" t="s">
        <v>146</v>
      </c>
      <c r="C262" s="53"/>
      <c r="D262" s="88"/>
      <c r="E262" s="88"/>
      <c r="F262" s="216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129"/>
    </row>
    <row r="263" spans="1:19" x14ac:dyDescent="0.3">
      <c r="A263" s="21"/>
      <c r="B263" s="170" t="s">
        <v>103</v>
      </c>
      <c r="C263" s="53" t="s">
        <v>35</v>
      </c>
      <c r="D263" s="88">
        <v>5</v>
      </c>
      <c r="E263" s="88">
        <v>4000</v>
      </c>
      <c r="F263" s="216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129"/>
    </row>
    <row r="264" spans="1:19" x14ac:dyDescent="0.3">
      <c r="A264" s="21"/>
      <c r="B264" s="172" t="s">
        <v>258</v>
      </c>
      <c r="C264" s="88" t="s">
        <v>98</v>
      </c>
      <c r="D264" s="88">
        <v>5</v>
      </c>
      <c r="E264" s="88">
        <f>(E265+E266+E267+E268)</f>
        <v>25000</v>
      </c>
      <c r="F264" s="216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129"/>
    </row>
    <row r="265" spans="1:19" x14ac:dyDescent="0.3">
      <c r="A265" s="21"/>
      <c r="B265" s="170" t="s">
        <v>114</v>
      </c>
      <c r="C265" s="88" t="s">
        <v>98</v>
      </c>
      <c r="D265" s="88">
        <v>2</v>
      </c>
      <c r="E265" s="88">
        <v>10000</v>
      </c>
      <c r="F265" s="211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129"/>
    </row>
    <row r="266" spans="1:19" x14ac:dyDescent="0.3">
      <c r="A266" s="21"/>
      <c r="B266" s="170" t="s">
        <v>104</v>
      </c>
      <c r="C266" s="88" t="s">
        <v>98</v>
      </c>
      <c r="D266" s="88">
        <v>1</v>
      </c>
      <c r="E266" s="88">
        <v>5000</v>
      </c>
      <c r="F266" s="216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129"/>
    </row>
    <row r="267" spans="1:19" x14ac:dyDescent="0.3">
      <c r="A267" s="21"/>
      <c r="B267" s="170" t="s">
        <v>110</v>
      </c>
      <c r="C267" s="88" t="s">
        <v>98</v>
      </c>
      <c r="D267" s="88">
        <v>1</v>
      </c>
      <c r="E267" s="88">
        <v>5000</v>
      </c>
      <c r="F267" s="216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129"/>
    </row>
    <row r="268" spans="1:19" x14ac:dyDescent="0.3">
      <c r="A268" s="21"/>
      <c r="B268" s="170" t="s">
        <v>109</v>
      </c>
      <c r="C268" s="88" t="s">
        <v>98</v>
      </c>
      <c r="D268" s="88">
        <v>1</v>
      </c>
      <c r="E268" s="88">
        <v>5000</v>
      </c>
      <c r="F268" s="216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129"/>
    </row>
    <row r="269" spans="1:19" ht="35.1" customHeight="1" x14ac:dyDescent="0.3">
      <c r="A269" s="21">
        <v>16</v>
      </c>
      <c r="B269" s="197" t="s">
        <v>510</v>
      </c>
      <c r="C269" s="88"/>
      <c r="D269" s="88"/>
      <c r="E269" s="87">
        <f>(E271+E274)</f>
        <v>40000</v>
      </c>
      <c r="F269" s="216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128"/>
    </row>
    <row r="270" spans="1:19" x14ac:dyDescent="0.3">
      <c r="A270" s="21"/>
      <c r="B270" s="170" t="s">
        <v>149</v>
      </c>
      <c r="C270" s="88"/>
      <c r="D270" s="88"/>
      <c r="E270" s="88"/>
      <c r="F270" s="216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171"/>
    </row>
    <row r="271" spans="1:19" x14ac:dyDescent="0.3">
      <c r="A271" s="21"/>
      <c r="B271" s="170" t="s">
        <v>150</v>
      </c>
      <c r="C271" s="88" t="s">
        <v>35</v>
      </c>
      <c r="D271" s="88">
        <v>100</v>
      </c>
      <c r="E271" s="88">
        <v>20000</v>
      </c>
      <c r="F271" s="216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129"/>
    </row>
    <row r="272" spans="1:19" x14ac:dyDescent="0.3">
      <c r="A272" s="21"/>
      <c r="B272" s="170" t="s">
        <v>103</v>
      </c>
      <c r="C272" s="88"/>
      <c r="D272" s="88"/>
      <c r="E272" s="88"/>
      <c r="F272" s="216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129"/>
    </row>
    <row r="273" spans="1:19" x14ac:dyDescent="0.3">
      <c r="A273" s="21"/>
      <c r="B273" s="170" t="s">
        <v>111</v>
      </c>
      <c r="C273" s="53"/>
      <c r="D273" s="88"/>
      <c r="E273" s="88"/>
      <c r="F273" s="216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129"/>
    </row>
    <row r="274" spans="1:19" x14ac:dyDescent="0.3">
      <c r="A274" s="21"/>
      <c r="B274" s="170" t="s">
        <v>151</v>
      </c>
      <c r="C274" s="88" t="s">
        <v>35</v>
      </c>
      <c r="D274" s="88">
        <v>100</v>
      </c>
      <c r="E274" s="88">
        <v>20000</v>
      </c>
      <c r="F274" s="216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129"/>
    </row>
    <row r="275" spans="1:19" x14ac:dyDescent="0.3">
      <c r="A275" s="21"/>
      <c r="B275" s="170" t="s">
        <v>103</v>
      </c>
      <c r="C275" s="88"/>
      <c r="D275" s="88"/>
      <c r="E275" s="88"/>
      <c r="F275" s="216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129"/>
    </row>
    <row r="276" spans="1:19" x14ac:dyDescent="0.3">
      <c r="A276" s="21"/>
      <c r="B276" s="170" t="s">
        <v>114</v>
      </c>
      <c r="C276" s="88"/>
      <c r="D276" s="88"/>
      <c r="E276" s="88"/>
      <c r="F276" s="216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129"/>
    </row>
    <row r="277" spans="1:19" x14ac:dyDescent="0.3">
      <c r="A277" s="135">
        <v>17</v>
      </c>
      <c r="B277" s="188" t="s">
        <v>152</v>
      </c>
      <c r="C277" s="136"/>
      <c r="D277" s="136"/>
      <c r="E277" s="155">
        <f>(E278+E283)</f>
        <v>29600</v>
      </c>
      <c r="F277" s="211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210"/>
    </row>
    <row r="278" spans="1:19" ht="34.5" x14ac:dyDescent="0.3">
      <c r="A278" s="135"/>
      <c r="B278" s="190" t="s">
        <v>538</v>
      </c>
      <c r="C278" s="136" t="s">
        <v>35</v>
      </c>
      <c r="D278" s="136">
        <v>24</v>
      </c>
      <c r="E278" s="136">
        <f>(E279+E280+E281)</f>
        <v>9600</v>
      </c>
      <c r="F278" s="211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99"/>
    </row>
    <row r="279" spans="1:19" x14ac:dyDescent="0.3">
      <c r="A279" s="135"/>
      <c r="B279" s="157" t="s">
        <v>103</v>
      </c>
      <c r="C279" s="136" t="s">
        <v>419</v>
      </c>
      <c r="D279" s="136" t="s">
        <v>419</v>
      </c>
      <c r="E279" s="136">
        <v>2400</v>
      </c>
      <c r="F279" s="211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58"/>
    </row>
    <row r="280" spans="1:19" x14ac:dyDescent="0.3">
      <c r="A280" s="135"/>
      <c r="B280" s="157" t="s">
        <v>114</v>
      </c>
      <c r="C280" s="136" t="s">
        <v>35</v>
      </c>
      <c r="D280" s="136">
        <v>12</v>
      </c>
      <c r="E280" s="136">
        <v>3600</v>
      </c>
      <c r="F280" s="238"/>
      <c r="G280" s="132"/>
      <c r="H280" s="132"/>
      <c r="I280" s="132"/>
      <c r="J280" s="132"/>
      <c r="K280" s="132"/>
      <c r="L280" s="132"/>
      <c r="M280" s="239"/>
      <c r="N280" s="239"/>
      <c r="O280" s="239"/>
      <c r="P280" s="239"/>
      <c r="Q280" s="239"/>
      <c r="R280" s="239"/>
      <c r="S280" s="240"/>
    </row>
    <row r="281" spans="1:19" x14ac:dyDescent="0.3">
      <c r="A281" s="135"/>
      <c r="B281" s="157" t="s">
        <v>104</v>
      </c>
      <c r="C281" s="136" t="s">
        <v>35</v>
      </c>
      <c r="D281" s="136">
        <v>12</v>
      </c>
      <c r="E281" s="136">
        <v>3600</v>
      </c>
      <c r="F281" s="238"/>
      <c r="G281" s="132"/>
      <c r="H281" s="132"/>
      <c r="I281" s="132"/>
      <c r="J281" s="132"/>
      <c r="K281" s="132"/>
      <c r="L281" s="132"/>
      <c r="M281" s="239"/>
      <c r="N281" s="239"/>
      <c r="O281" s="239"/>
      <c r="P281" s="239"/>
      <c r="Q281" s="239"/>
      <c r="R281" s="239"/>
      <c r="S281" s="240"/>
    </row>
    <row r="282" spans="1:19" x14ac:dyDescent="0.3">
      <c r="A282" s="135"/>
      <c r="B282" s="157" t="s">
        <v>155</v>
      </c>
      <c r="C282" s="136"/>
      <c r="D282" s="136"/>
      <c r="E282" s="136"/>
      <c r="F282" s="211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58"/>
    </row>
    <row r="283" spans="1:19" x14ac:dyDescent="0.3">
      <c r="A283" s="135"/>
      <c r="B283" s="157" t="s">
        <v>156</v>
      </c>
      <c r="C283" s="136" t="s">
        <v>100</v>
      </c>
      <c r="D283" s="136">
        <v>2</v>
      </c>
      <c r="E283" s="136">
        <f>(E284+E285)</f>
        <v>20000</v>
      </c>
      <c r="F283" s="211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58"/>
    </row>
    <row r="284" spans="1:19" x14ac:dyDescent="0.3">
      <c r="A284" s="135"/>
      <c r="B284" s="157" t="s">
        <v>114</v>
      </c>
      <c r="C284" s="136" t="s">
        <v>100</v>
      </c>
      <c r="D284" s="136">
        <v>1</v>
      </c>
      <c r="E284" s="136">
        <v>10000</v>
      </c>
      <c r="F284" s="238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58"/>
    </row>
    <row r="285" spans="1:19" x14ac:dyDescent="0.3">
      <c r="A285" s="135"/>
      <c r="B285" s="157" t="s">
        <v>104</v>
      </c>
      <c r="C285" s="136" t="s">
        <v>100</v>
      </c>
      <c r="D285" s="136">
        <v>1</v>
      </c>
      <c r="E285" s="136">
        <v>10000</v>
      </c>
      <c r="F285" s="238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58"/>
    </row>
    <row r="286" spans="1:19" ht="34.5" x14ac:dyDescent="0.3">
      <c r="A286" s="21"/>
      <c r="B286" s="129" t="s">
        <v>539</v>
      </c>
      <c r="C286" s="67"/>
      <c r="D286" s="87"/>
      <c r="E286" s="87"/>
      <c r="F286" s="216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129"/>
    </row>
    <row r="287" spans="1:19" x14ac:dyDescent="0.3">
      <c r="A287" s="135">
        <v>18</v>
      </c>
      <c r="B287" s="187" t="s">
        <v>90</v>
      </c>
      <c r="C287" s="149" t="s">
        <v>35</v>
      </c>
      <c r="D287" s="155">
        <v>14</v>
      </c>
      <c r="E287" s="155">
        <f>(E290+E293+E296+E300)</f>
        <v>22600</v>
      </c>
      <c r="F287" s="211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212"/>
    </row>
    <row r="288" spans="1:19" x14ac:dyDescent="0.3">
      <c r="A288" s="135"/>
      <c r="B288" s="188" t="s">
        <v>91</v>
      </c>
      <c r="C288" s="136"/>
      <c r="D288" s="136"/>
      <c r="E288" s="136"/>
      <c r="F288" s="211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210"/>
    </row>
    <row r="289" spans="1:19" ht="34.5" x14ac:dyDescent="0.3">
      <c r="A289" s="150"/>
      <c r="B289" s="190" t="s">
        <v>483</v>
      </c>
      <c r="C289" s="136"/>
      <c r="D289" s="136"/>
      <c r="E289" s="136"/>
      <c r="F289" s="211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58"/>
    </row>
    <row r="290" spans="1:19" ht="51.75" x14ac:dyDescent="0.3">
      <c r="A290" s="135"/>
      <c r="B290" s="190" t="s">
        <v>444</v>
      </c>
      <c r="C290" s="136" t="s">
        <v>35</v>
      </c>
      <c r="D290" s="136">
        <v>14</v>
      </c>
      <c r="E290" s="136">
        <v>2800</v>
      </c>
      <c r="F290" s="211"/>
      <c r="G290" s="260"/>
      <c r="H290" s="260"/>
      <c r="I290" s="260"/>
      <c r="J290" s="260"/>
      <c r="K290" s="260"/>
      <c r="L290" s="260"/>
      <c r="M290" s="260"/>
      <c r="N290" s="260"/>
      <c r="O290" s="260"/>
      <c r="P290" s="260"/>
      <c r="Q290" s="260"/>
      <c r="R290" s="260"/>
      <c r="S290" s="145"/>
    </row>
    <row r="291" spans="1:19" x14ac:dyDescent="0.3">
      <c r="A291" s="135"/>
      <c r="B291" s="157" t="s">
        <v>103</v>
      </c>
      <c r="C291" s="136"/>
      <c r="D291" s="136" t="s">
        <v>419</v>
      </c>
      <c r="E291" s="136">
        <v>700</v>
      </c>
      <c r="F291" s="211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144"/>
    </row>
    <row r="292" spans="1:19" s="1" customFormat="1" x14ac:dyDescent="0.3">
      <c r="A292" s="135"/>
      <c r="B292" s="157" t="s">
        <v>482</v>
      </c>
      <c r="C292" s="141" t="s">
        <v>35</v>
      </c>
      <c r="D292" s="136">
        <v>14</v>
      </c>
      <c r="E292" s="136">
        <v>2100</v>
      </c>
      <c r="F292" s="211"/>
      <c r="G292" s="261"/>
      <c r="H292" s="261"/>
      <c r="I292" s="261"/>
      <c r="J292" s="261"/>
      <c r="K292" s="204"/>
      <c r="L292" s="204"/>
      <c r="M292" s="261"/>
      <c r="N292" s="261"/>
      <c r="O292" s="261"/>
      <c r="P292" s="261"/>
      <c r="Q292" s="261"/>
      <c r="R292" s="261"/>
      <c r="S292" s="144"/>
    </row>
    <row r="293" spans="1:19" s="1" customFormat="1" ht="34.5" x14ac:dyDescent="0.3">
      <c r="A293" s="135"/>
      <c r="B293" s="178" t="s">
        <v>445</v>
      </c>
      <c r="C293" s="136" t="s">
        <v>35</v>
      </c>
      <c r="D293" s="136">
        <v>14</v>
      </c>
      <c r="E293" s="136">
        <v>2800</v>
      </c>
      <c r="F293" s="211"/>
      <c r="G293" s="260"/>
      <c r="H293" s="260"/>
      <c r="I293" s="260"/>
      <c r="J293" s="260"/>
      <c r="K293" s="260"/>
      <c r="L293" s="260"/>
      <c r="M293" s="260"/>
      <c r="N293" s="260"/>
      <c r="O293" s="260"/>
      <c r="P293" s="260"/>
      <c r="Q293" s="260"/>
      <c r="R293" s="260"/>
      <c r="S293" s="145"/>
    </row>
    <row r="294" spans="1:19" x14ac:dyDescent="0.3">
      <c r="A294" s="135"/>
      <c r="B294" s="157" t="s">
        <v>103</v>
      </c>
      <c r="C294" s="136"/>
      <c r="D294" s="136" t="s">
        <v>419</v>
      </c>
      <c r="E294" s="136">
        <v>700</v>
      </c>
      <c r="F294" s="211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144"/>
    </row>
    <row r="295" spans="1:19" x14ac:dyDescent="0.3">
      <c r="A295" s="135"/>
      <c r="B295" s="157" t="s">
        <v>114</v>
      </c>
      <c r="C295" s="141" t="s">
        <v>35</v>
      </c>
      <c r="D295" s="136">
        <v>14</v>
      </c>
      <c r="E295" s="136">
        <v>2100</v>
      </c>
      <c r="F295" s="211"/>
      <c r="G295" s="261"/>
      <c r="H295" s="261"/>
      <c r="I295" s="261"/>
      <c r="J295" s="261"/>
      <c r="K295" s="204"/>
      <c r="L295" s="204"/>
      <c r="M295" s="204"/>
      <c r="N295" s="204"/>
      <c r="O295" s="261"/>
      <c r="P295" s="261"/>
      <c r="Q295" s="261"/>
      <c r="R295" s="261"/>
      <c r="S295" s="144"/>
    </row>
    <row r="296" spans="1:19" x14ac:dyDescent="0.3">
      <c r="A296" s="135"/>
      <c r="B296" s="201" t="s">
        <v>418</v>
      </c>
      <c r="C296" s="136" t="s">
        <v>59</v>
      </c>
      <c r="D296" s="136">
        <v>1</v>
      </c>
      <c r="E296" s="136">
        <v>15000</v>
      </c>
      <c r="F296" s="211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144"/>
    </row>
    <row r="297" spans="1:19" x14ac:dyDescent="0.3">
      <c r="A297" s="135"/>
      <c r="B297" s="201" t="s">
        <v>417</v>
      </c>
      <c r="C297" s="136"/>
      <c r="D297" s="136"/>
      <c r="E297" s="136"/>
      <c r="F297" s="211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144"/>
    </row>
    <row r="298" spans="1:19" x14ac:dyDescent="0.3">
      <c r="A298" s="135"/>
      <c r="B298" s="157" t="s">
        <v>114</v>
      </c>
      <c r="C298" s="136" t="s">
        <v>59</v>
      </c>
      <c r="D298" s="136">
        <v>1</v>
      </c>
      <c r="E298" s="136">
        <v>15000</v>
      </c>
      <c r="F298" s="211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144"/>
    </row>
    <row r="299" spans="1:19" ht="34.5" x14ac:dyDescent="0.3">
      <c r="A299" s="135"/>
      <c r="B299" s="178" t="s">
        <v>540</v>
      </c>
      <c r="C299" s="141"/>
      <c r="D299" s="136"/>
      <c r="E299" s="136"/>
      <c r="F299" s="211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144"/>
    </row>
    <row r="300" spans="1:19" s="1" customFormat="1" ht="34.5" x14ac:dyDescent="0.3">
      <c r="A300" s="135"/>
      <c r="B300" s="178" t="s">
        <v>446</v>
      </c>
      <c r="C300" s="136" t="s">
        <v>59</v>
      </c>
      <c r="D300" s="136">
        <v>1</v>
      </c>
      <c r="E300" s="136">
        <v>2000</v>
      </c>
      <c r="F300" s="111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144"/>
    </row>
    <row r="301" spans="1:19" s="1" customFormat="1" x14ac:dyDescent="0.3">
      <c r="A301" s="135"/>
      <c r="B301" s="63" t="s">
        <v>103</v>
      </c>
      <c r="C301" s="88"/>
      <c r="D301" s="64" t="s">
        <v>419</v>
      </c>
      <c r="E301" s="64">
        <v>700</v>
      </c>
      <c r="F301" s="111"/>
      <c r="G301" s="248"/>
      <c r="H301" s="258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59"/>
    </row>
    <row r="302" spans="1:19" x14ac:dyDescent="0.3">
      <c r="A302" s="135"/>
      <c r="B302" s="63" t="s">
        <v>104</v>
      </c>
      <c r="C302" s="88" t="s">
        <v>59</v>
      </c>
      <c r="D302" s="64">
        <v>1</v>
      </c>
      <c r="E302" s="64">
        <v>1500</v>
      </c>
      <c r="F302" s="111"/>
      <c r="G302" s="248"/>
      <c r="H302" s="258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59"/>
    </row>
    <row r="303" spans="1:19" s="24" customFormat="1" ht="19.5" customHeight="1" x14ac:dyDescent="0.3">
      <c r="A303" s="21"/>
      <c r="B303" s="129" t="s">
        <v>272</v>
      </c>
      <c r="C303" s="53"/>
      <c r="D303" s="88"/>
      <c r="E303" s="88"/>
      <c r="F303" s="216"/>
      <c r="G303" s="248"/>
      <c r="H303" s="248"/>
      <c r="I303" s="248"/>
      <c r="J303" s="248"/>
      <c r="K303" s="248"/>
      <c r="L303" s="248"/>
      <c r="M303" s="248"/>
      <c r="N303" s="248"/>
      <c r="O303" s="248"/>
      <c r="P303" s="248"/>
      <c r="Q303" s="248"/>
      <c r="R303" s="248"/>
      <c r="S303" s="58"/>
    </row>
    <row r="304" spans="1:19" s="24" customFormat="1" ht="19.5" customHeight="1" x14ac:dyDescent="0.3">
      <c r="A304" s="135">
        <v>19</v>
      </c>
      <c r="B304" s="158" t="s">
        <v>274</v>
      </c>
      <c r="C304" s="149" t="s">
        <v>35</v>
      </c>
      <c r="D304" s="155">
        <v>210</v>
      </c>
      <c r="E304" s="155">
        <f>(E307+E316+E318)</f>
        <v>47850</v>
      </c>
      <c r="F304" s="211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210"/>
    </row>
    <row r="305" spans="1:19" s="24" customFormat="1" ht="19.5" customHeight="1" x14ac:dyDescent="0.3">
      <c r="A305" s="135"/>
      <c r="B305" s="188" t="s">
        <v>275</v>
      </c>
      <c r="C305" s="141"/>
      <c r="D305" s="136"/>
      <c r="E305" s="136"/>
      <c r="F305" s="211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210"/>
    </row>
    <row r="306" spans="1:19" x14ac:dyDescent="0.3">
      <c r="A306" s="34"/>
      <c r="B306" s="170" t="s">
        <v>276</v>
      </c>
      <c r="C306" s="88"/>
      <c r="D306" s="88"/>
      <c r="E306" s="88"/>
      <c r="F306" s="216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29"/>
    </row>
    <row r="307" spans="1:19" ht="34.5" x14ac:dyDescent="0.3">
      <c r="A307" s="34"/>
      <c r="B307" s="193" t="s">
        <v>515</v>
      </c>
      <c r="C307" s="88" t="s">
        <v>35</v>
      </c>
      <c r="D307" s="88">
        <v>210</v>
      </c>
      <c r="E307" s="88">
        <f>(E308+E309+E310+E311+E312+E313+E314+E315)</f>
        <v>42000</v>
      </c>
      <c r="F307" s="216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29"/>
    </row>
    <row r="308" spans="1:19" x14ac:dyDescent="0.3">
      <c r="A308" s="34"/>
      <c r="B308" s="170" t="s">
        <v>103</v>
      </c>
      <c r="C308" s="88"/>
      <c r="D308" s="88" t="s">
        <v>419</v>
      </c>
      <c r="E308" s="88">
        <v>6300</v>
      </c>
      <c r="F308" s="216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29"/>
    </row>
    <row r="309" spans="1:19" x14ac:dyDescent="0.3">
      <c r="A309" s="34"/>
      <c r="B309" s="170" t="s">
        <v>114</v>
      </c>
      <c r="C309" s="88" t="s">
        <v>35</v>
      </c>
      <c r="D309" s="88">
        <v>40</v>
      </c>
      <c r="E309" s="88">
        <f>170*D309</f>
        <v>6800</v>
      </c>
      <c r="F309" s="216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29"/>
    </row>
    <row r="310" spans="1:19" x14ac:dyDescent="0.3">
      <c r="A310" s="34"/>
      <c r="B310" s="170" t="s">
        <v>104</v>
      </c>
      <c r="C310" s="88" t="s">
        <v>35</v>
      </c>
      <c r="D310" s="88">
        <v>40</v>
      </c>
      <c r="E310" s="88">
        <f t="shared" ref="E310:E314" si="2">170*D310</f>
        <v>6800</v>
      </c>
      <c r="F310" s="216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29"/>
    </row>
    <row r="311" spans="1:19" x14ac:dyDescent="0.3">
      <c r="A311" s="21"/>
      <c r="B311" s="170" t="s">
        <v>110</v>
      </c>
      <c r="C311" s="88" t="s">
        <v>35</v>
      </c>
      <c r="D311" s="88">
        <v>30</v>
      </c>
      <c r="E311" s="88">
        <f>170*D311</f>
        <v>5100</v>
      </c>
      <c r="F311" s="216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29"/>
    </row>
    <row r="312" spans="1:19" x14ac:dyDescent="0.3">
      <c r="A312" s="21"/>
      <c r="B312" s="170" t="s">
        <v>111</v>
      </c>
      <c r="C312" s="88" t="s">
        <v>35</v>
      </c>
      <c r="D312" s="88">
        <v>25</v>
      </c>
      <c r="E312" s="88">
        <f t="shared" si="2"/>
        <v>4250</v>
      </c>
      <c r="F312" s="216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29"/>
    </row>
    <row r="313" spans="1:19" s="24" customFormat="1" ht="19.5" customHeight="1" x14ac:dyDescent="0.3">
      <c r="A313" s="21"/>
      <c r="B313" s="170" t="s">
        <v>109</v>
      </c>
      <c r="C313" s="88" t="s">
        <v>35</v>
      </c>
      <c r="D313" s="88">
        <v>35</v>
      </c>
      <c r="E313" s="88">
        <f t="shared" si="2"/>
        <v>5950</v>
      </c>
      <c r="F313" s="216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29"/>
    </row>
    <row r="314" spans="1:19" s="24" customFormat="1" ht="19.5" customHeight="1" x14ac:dyDescent="0.3">
      <c r="A314" s="21"/>
      <c r="B314" s="170" t="s">
        <v>113</v>
      </c>
      <c r="C314" s="88" t="s">
        <v>35</v>
      </c>
      <c r="D314" s="88">
        <v>20</v>
      </c>
      <c r="E314" s="88">
        <f t="shared" si="2"/>
        <v>3400</v>
      </c>
      <c r="F314" s="216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29"/>
    </row>
    <row r="315" spans="1:19" x14ac:dyDescent="0.3">
      <c r="A315" s="21"/>
      <c r="B315" s="170" t="s">
        <v>112</v>
      </c>
      <c r="C315" s="88" t="s">
        <v>35</v>
      </c>
      <c r="D315" s="88">
        <v>20</v>
      </c>
      <c r="E315" s="88">
        <f>170*D315</f>
        <v>3400</v>
      </c>
      <c r="F315" s="216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29"/>
    </row>
    <row r="316" spans="1:19" s="24" customFormat="1" ht="19.5" customHeight="1" x14ac:dyDescent="0.3">
      <c r="A316" s="21"/>
      <c r="B316" s="170" t="s">
        <v>279</v>
      </c>
      <c r="C316" s="53" t="s">
        <v>98</v>
      </c>
      <c r="D316" s="88">
        <v>1</v>
      </c>
      <c r="E316" s="88">
        <v>5000</v>
      </c>
      <c r="F316" s="216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29"/>
    </row>
    <row r="317" spans="1:19" s="24" customFormat="1" ht="19.5" customHeight="1" x14ac:dyDescent="0.3">
      <c r="A317" s="21"/>
      <c r="B317" s="170" t="s">
        <v>103</v>
      </c>
      <c r="C317" s="53" t="s">
        <v>98</v>
      </c>
      <c r="D317" s="88">
        <v>1</v>
      </c>
      <c r="E317" s="88">
        <v>5000</v>
      </c>
      <c r="F317" s="216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29"/>
    </row>
    <row r="318" spans="1:19" s="24" customFormat="1" ht="35.1" customHeight="1" x14ac:dyDescent="0.3">
      <c r="A318" s="131"/>
      <c r="B318" s="195" t="s">
        <v>421</v>
      </c>
      <c r="C318" s="119"/>
      <c r="D318" s="119"/>
      <c r="E318" s="88">
        <v>850</v>
      </c>
      <c r="F318" s="216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230"/>
    </row>
    <row r="319" spans="1:19" x14ac:dyDescent="0.3">
      <c r="A319" s="21"/>
      <c r="B319" s="170" t="s">
        <v>103</v>
      </c>
      <c r="C319" s="116"/>
      <c r="D319" s="87" t="s">
        <v>419</v>
      </c>
      <c r="E319" s="88">
        <v>850</v>
      </c>
      <c r="F319" s="216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29"/>
    </row>
    <row r="320" spans="1:19" x14ac:dyDescent="0.3">
      <c r="A320" s="21"/>
      <c r="B320" s="129" t="s">
        <v>62</v>
      </c>
      <c r="C320" s="88"/>
      <c r="D320" s="88"/>
      <c r="E320" s="88"/>
      <c r="F320" s="216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129"/>
    </row>
    <row r="321" spans="1:19" x14ac:dyDescent="0.3">
      <c r="A321" s="135">
        <v>20</v>
      </c>
      <c r="B321" s="158" t="s">
        <v>92</v>
      </c>
      <c r="C321" s="155" t="s">
        <v>399</v>
      </c>
      <c r="D321" s="155">
        <v>1</v>
      </c>
      <c r="E321" s="155">
        <f>(E324+E327+E329)</f>
        <v>62000</v>
      </c>
      <c r="F321" s="211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210"/>
    </row>
    <row r="322" spans="1:19" x14ac:dyDescent="0.3">
      <c r="A322" s="135"/>
      <c r="B322" s="188" t="s">
        <v>282</v>
      </c>
      <c r="C322" s="155"/>
      <c r="D322" s="155"/>
      <c r="E322" s="155"/>
      <c r="F322" s="211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210"/>
    </row>
    <row r="323" spans="1:19" x14ac:dyDescent="0.3">
      <c r="A323" s="135"/>
      <c r="B323" s="157" t="s">
        <v>283</v>
      </c>
      <c r="C323" s="136"/>
      <c r="D323" s="136"/>
      <c r="E323" s="136"/>
      <c r="F323" s="211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58"/>
    </row>
    <row r="324" spans="1:19" ht="51.75" x14ac:dyDescent="0.3">
      <c r="A324" s="135"/>
      <c r="B324" s="190" t="s">
        <v>484</v>
      </c>
      <c r="C324" s="136" t="s">
        <v>35</v>
      </c>
      <c r="D324" s="136">
        <v>10</v>
      </c>
      <c r="E324" s="136">
        <v>3500</v>
      </c>
      <c r="F324" s="211"/>
      <c r="G324" s="132"/>
      <c r="H324" s="132"/>
      <c r="I324" s="132"/>
      <c r="J324" s="132"/>
      <c r="K324" s="132"/>
      <c r="L324" s="132"/>
      <c r="M324" s="132"/>
      <c r="N324" s="132"/>
      <c r="O324" s="137"/>
      <c r="P324" s="137"/>
      <c r="Q324" s="137"/>
      <c r="R324" s="137"/>
      <c r="S324" s="215"/>
    </row>
    <row r="325" spans="1:19" x14ac:dyDescent="0.3">
      <c r="A325" s="135"/>
      <c r="B325" s="157" t="s">
        <v>103</v>
      </c>
      <c r="C325" s="136" t="s">
        <v>35</v>
      </c>
      <c r="D325" s="136">
        <v>10</v>
      </c>
      <c r="E325" s="136">
        <v>3500</v>
      </c>
      <c r="F325" s="211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58"/>
    </row>
    <row r="326" spans="1:19" s="24" customFormat="1" ht="19.5" customHeight="1" x14ac:dyDescent="0.3">
      <c r="A326" s="135"/>
      <c r="B326" s="201" t="s">
        <v>288</v>
      </c>
      <c r="C326" s="136"/>
      <c r="D326" s="136"/>
      <c r="E326" s="136"/>
      <c r="F326" s="211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58"/>
    </row>
    <row r="327" spans="1:19" ht="34.5" x14ac:dyDescent="0.3">
      <c r="A327" s="135"/>
      <c r="B327" s="178" t="s">
        <v>541</v>
      </c>
      <c r="C327" s="136" t="s">
        <v>35</v>
      </c>
      <c r="D327" s="136">
        <v>10</v>
      </c>
      <c r="E327" s="136">
        <v>3500</v>
      </c>
      <c r="F327" s="211"/>
      <c r="G327" s="132"/>
      <c r="H327" s="132"/>
      <c r="I327" s="132"/>
      <c r="J327" s="132"/>
      <c r="K327" s="132"/>
      <c r="L327" s="132"/>
      <c r="M327" s="132"/>
      <c r="N327" s="132"/>
      <c r="O327" s="137"/>
      <c r="P327" s="137"/>
      <c r="Q327" s="137"/>
      <c r="R327" s="137"/>
      <c r="S327" s="215"/>
    </row>
    <row r="328" spans="1:19" x14ac:dyDescent="0.3">
      <c r="A328" s="135"/>
      <c r="B328" s="157" t="s">
        <v>103</v>
      </c>
      <c r="C328" s="136" t="s">
        <v>35</v>
      </c>
      <c r="D328" s="136">
        <v>10</v>
      </c>
      <c r="E328" s="136">
        <v>3500</v>
      </c>
      <c r="F328" s="211"/>
      <c r="G328" s="134"/>
      <c r="H328" s="134"/>
      <c r="I328" s="134"/>
      <c r="J328" s="134"/>
      <c r="K328" s="132"/>
      <c r="L328" s="132"/>
      <c r="M328" s="134"/>
      <c r="N328" s="134"/>
      <c r="O328" s="134"/>
      <c r="P328" s="134"/>
      <c r="Q328" s="134"/>
      <c r="R328" s="134"/>
      <c r="S328" s="158"/>
    </row>
    <row r="329" spans="1:19" ht="34.5" x14ac:dyDescent="0.3">
      <c r="A329" s="150"/>
      <c r="B329" s="178" t="s">
        <v>526</v>
      </c>
      <c r="C329" s="141" t="s">
        <v>399</v>
      </c>
      <c r="D329" s="136">
        <v>1</v>
      </c>
      <c r="E329" s="136">
        <v>55000</v>
      </c>
      <c r="F329" s="211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58"/>
    </row>
    <row r="330" spans="1:19" x14ac:dyDescent="0.3">
      <c r="A330" s="150"/>
      <c r="B330" s="157" t="s">
        <v>103</v>
      </c>
      <c r="C330" s="141" t="s">
        <v>399</v>
      </c>
      <c r="D330" s="136">
        <v>1</v>
      </c>
      <c r="E330" s="136">
        <v>55000</v>
      </c>
      <c r="F330" s="211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58"/>
    </row>
    <row r="331" spans="1:19" x14ac:dyDescent="0.3">
      <c r="A331" s="21"/>
      <c r="B331" s="191" t="s">
        <v>45</v>
      </c>
      <c r="C331" s="88"/>
      <c r="D331" s="88"/>
      <c r="E331" s="88"/>
      <c r="F331" s="216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129"/>
    </row>
    <row r="332" spans="1:19" ht="34.5" x14ac:dyDescent="0.3">
      <c r="A332" s="21"/>
      <c r="B332" s="194" t="s">
        <v>447</v>
      </c>
      <c r="C332" s="88"/>
      <c r="D332" s="88"/>
      <c r="E332" s="88"/>
      <c r="F332" s="216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129"/>
    </row>
    <row r="333" spans="1:19" s="24" customFormat="1" ht="19.5" customHeight="1" x14ac:dyDescent="0.3">
      <c r="A333" s="135">
        <v>21</v>
      </c>
      <c r="B333" s="188" t="s">
        <v>157</v>
      </c>
      <c r="C333" s="149" t="s">
        <v>59</v>
      </c>
      <c r="D333" s="155">
        <v>3</v>
      </c>
      <c r="E333" s="155">
        <f>(E337+E340+E345+E347+E350+E356+E360+E365+E368+E373)</f>
        <v>43100</v>
      </c>
      <c r="F333" s="211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212"/>
    </row>
    <row r="334" spans="1:19" s="24" customFormat="1" ht="19.5" customHeight="1" x14ac:dyDescent="0.3">
      <c r="A334" s="135"/>
      <c r="B334" s="188" t="s">
        <v>295</v>
      </c>
      <c r="C334" s="141"/>
      <c r="D334" s="136"/>
      <c r="E334" s="136"/>
      <c r="F334" s="211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210"/>
    </row>
    <row r="335" spans="1:19" x14ac:dyDescent="0.3">
      <c r="A335" s="135"/>
      <c r="B335" s="157" t="s">
        <v>296</v>
      </c>
      <c r="C335" s="136"/>
      <c r="D335" s="136"/>
      <c r="E335" s="136"/>
      <c r="F335" s="211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58"/>
    </row>
    <row r="336" spans="1:19" ht="34.5" x14ac:dyDescent="0.3">
      <c r="A336" s="135" t="s">
        <v>297</v>
      </c>
      <c r="B336" s="190" t="s">
        <v>448</v>
      </c>
      <c r="C336" s="136"/>
      <c r="D336" s="136"/>
      <c r="E336" s="136"/>
      <c r="F336" s="211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58"/>
    </row>
    <row r="337" spans="1:19" ht="51.75" x14ac:dyDescent="0.3">
      <c r="A337" s="135" t="s">
        <v>300</v>
      </c>
      <c r="B337" s="178" t="s">
        <v>486</v>
      </c>
      <c r="C337" s="136" t="s">
        <v>59</v>
      </c>
      <c r="D337" s="136">
        <v>1</v>
      </c>
      <c r="E337" s="136">
        <f>(E338+E339)</f>
        <v>2600</v>
      </c>
      <c r="F337" s="241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215"/>
    </row>
    <row r="338" spans="1:19" x14ac:dyDescent="0.3">
      <c r="A338" s="135"/>
      <c r="B338" s="157" t="s">
        <v>103</v>
      </c>
      <c r="C338" s="136"/>
      <c r="D338" s="136" t="s">
        <v>419</v>
      </c>
      <c r="E338" s="136">
        <v>650</v>
      </c>
      <c r="F338" s="211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58"/>
    </row>
    <row r="339" spans="1:19" x14ac:dyDescent="0.3">
      <c r="A339" s="135"/>
      <c r="B339" s="157" t="s">
        <v>114</v>
      </c>
      <c r="C339" s="136" t="s">
        <v>59</v>
      </c>
      <c r="D339" s="136">
        <v>1</v>
      </c>
      <c r="E339" s="136">
        <v>1950</v>
      </c>
      <c r="F339" s="241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58"/>
    </row>
    <row r="340" spans="1:19" ht="51.75" x14ac:dyDescent="0.3">
      <c r="A340" s="135"/>
      <c r="B340" s="178" t="s">
        <v>487</v>
      </c>
      <c r="C340" s="136" t="s">
        <v>59</v>
      </c>
      <c r="D340" s="136">
        <v>1</v>
      </c>
      <c r="E340" s="136">
        <f>(E341+E342)</f>
        <v>5200</v>
      </c>
      <c r="F340" s="211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215"/>
    </row>
    <row r="341" spans="1:19" x14ac:dyDescent="0.3">
      <c r="A341" s="135"/>
      <c r="B341" s="78" t="s">
        <v>103</v>
      </c>
      <c r="C341" s="253"/>
      <c r="D341" s="252" t="s">
        <v>419</v>
      </c>
      <c r="E341" s="252">
        <v>1300</v>
      </c>
      <c r="F341" s="256"/>
      <c r="G341" s="92"/>
      <c r="H341" s="257"/>
      <c r="I341" s="257"/>
      <c r="J341" s="257"/>
      <c r="K341" s="257"/>
      <c r="L341" s="257"/>
      <c r="M341" s="257"/>
      <c r="N341" s="257"/>
      <c r="O341" s="257"/>
      <c r="P341" s="257"/>
      <c r="Q341" s="257"/>
      <c r="R341" s="254"/>
      <c r="S341" s="255"/>
    </row>
    <row r="342" spans="1:19" x14ac:dyDescent="0.3">
      <c r="A342" s="135"/>
      <c r="B342" s="78" t="s">
        <v>114</v>
      </c>
      <c r="C342" s="88" t="s">
        <v>59</v>
      </c>
      <c r="D342" s="64">
        <v>1</v>
      </c>
      <c r="E342" s="252">
        <v>3900</v>
      </c>
      <c r="F342" s="251"/>
      <c r="G342" s="92"/>
      <c r="H342" s="257"/>
      <c r="I342" s="257"/>
      <c r="J342" s="257"/>
      <c r="K342" s="257"/>
      <c r="L342" s="257"/>
      <c r="M342" s="257"/>
      <c r="N342" s="257"/>
      <c r="O342" s="257"/>
      <c r="P342" s="257"/>
      <c r="Q342" s="257"/>
      <c r="R342" s="66"/>
      <c r="S342" s="56"/>
    </row>
    <row r="343" spans="1:19" x14ac:dyDescent="0.3">
      <c r="A343" s="135"/>
      <c r="B343" s="201" t="s">
        <v>158</v>
      </c>
      <c r="C343" s="136"/>
      <c r="D343" s="136"/>
      <c r="E343" s="136"/>
      <c r="F343" s="211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58"/>
    </row>
    <row r="344" spans="1:19" x14ac:dyDescent="0.3">
      <c r="A344" s="135"/>
      <c r="B344" s="201" t="s">
        <v>307</v>
      </c>
      <c r="C344" s="136"/>
      <c r="D344" s="136"/>
      <c r="E344" s="136"/>
      <c r="F344" s="211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58"/>
    </row>
    <row r="345" spans="1:19" ht="34.5" x14ac:dyDescent="0.3">
      <c r="A345" s="135"/>
      <c r="B345" s="178" t="s">
        <v>449</v>
      </c>
      <c r="C345" s="136" t="s">
        <v>58</v>
      </c>
      <c r="D345" s="136">
        <v>1</v>
      </c>
      <c r="E345" s="136">
        <v>2500</v>
      </c>
      <c r="F345" s="211"/>
      <c r="G345" s="132"/>
      <c r="H345" s="132"/>
      <c r="I345" s="132"/>
      <c r="J345" s="132"/>
      <c r="K345" s="132"/>
      <c r="L345" s="132"/>
      <c r="M345" s="137"/>
      <c r="N345" s="137"/>
      <c r="O345" s="137"/>
      <c r="P345" s="137"/>
      <c r="Q345" s="137"/>
      <c r="R345" s="137"/>
      <c r="S345" s="158"/>
    </row>
    <row r="346" spans="1:19" ht="34.5" x14ac:dyDescent="0.3">
      <c r="A346" s="135"/>
      <c r="B346" s="178" t="s">
        <v>464</v>
      </c>
      <c r="C346" s="136"/>
      <c r="D346" s="136"/>
      <c r="E346" s="136"/>
      <c r="F346" s="211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58"/>
    </row>
    <row r="347" spans="1:19" ht="34.5" x14ac:dyDescent="0.3">
      <c r="A347" s="135"/>
      <c r="B347" s="178" t="s">
        <v>450</v>
      </c>
      <c r="C347" s="136" t="s">
        <v>59</v>
      </c>
      <c r="D347" s="136">
        <v>1</v>
      </c>
      <c r="E347" s="136">
        <f>(E348+E349)</f>
        <v>2600</v>
      </c>
      <c r="F347" s="241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215"/>
    </row>
    <row r="348" spans="1:19" x14ac:dyDescent="0.3">
      <c r="A348" s="135"/>
      <c r="B348" s="157" t="s">
        <v>103</v>
      </c>
      <c r="C348" s="141"/>
      <c r="D348" s="136" t="s">
        <v>419</v>
      </c>
      <c r="E348" s="136">
        <v>650</v>
      </c>
      <c r="F348" s="211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58"/>
    </row>
    <row r="349" spans="1:19" x14ac:dyDescent="0.3">
      <c r="A349" s="135"/>
      <c r="B349" s="205" t="s">
        <v>111</v>
      </c>
      <c r="C349" s="136" t="s">
        <v>59</v>
      </c>
      <c r="D349" s="136">
        <v>1</v>
      </c>
      <c r="E349" s="136">
        <v>1950</v>
      </c>
      <c r="F349" s="241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58"/>
    </row>
    <row r="350" spans="1:19" s="24" customFormat="1" ht="35.1" customHeight="1" x14ac:dyDescent="0.3">
      <c r="A350" s="135"/>
      <c r="B350" s="178" t="s">
        <v>488</v>
      </c>
      <c r="C350" s="136" t="s">
        <v>59</v>
      </c>
      <c r="D350" s="136">
        <v>1</v>
      </c>
      <c r="E350" s="136">
        <f>(E351+E352)</f>
        <v>5200</v>
      </c>
      <c r="F350" s="249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215"/>
    </row>
    <row r="351" spans="1:19" x14ac:dyDescent="0.3">
      <c r="A351" s="135"/>
      <c r="B351" s="78" t="s">
        <v>103</v>
      </c>
      <c r="C351" s="73"/>
      <c r="D351" s="74" t="s">
        <v>419</v>
      </c>
      <c r="E351" s="64">
        <v>1300</v>
      </c>
      <c r="F351" s="111"/>
      <c r="G351" s="65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56"/>
    </row>
    <row r="352" spans="1:19" x14ac:dyDescent="0.3">
      <c r="A352" s="135"/>
      <c r="B352" s="250" t="s">
        <v>111</v>
      </c>
      <c r="C352" s="88" t="s">
        <v>59</v>
      </c>
      <c r="D352" s="64">
        <v>1</v>
      </c>
      <c r="E352" s="64">
        <v>3900</v>
      </c>
      <c r="F352" s="249"/>
      <c r="G352" s="65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56"/>
    </row>
    <row r="353" spans="1:19" x14ac:dyDescent="0.3">
      <c r="A353" s="135"/>
      <c r="B353" s="201" t="s">
        <v>318</v>
      </c>
      <c r="C353" s="136"/>
      <c r="D353" s="136"/>
      <c r="E353" s="136"/>
      <c r="F353" s="211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58"/>
    </row>
    <row r="354" spans="1:19" x14ac:dyDescent="0.3">
      <c r="A354" s="135"/>
      <c r="B354" s="201" t="s">
        <v>451</v>
      </c>
      <c r="C354" s="141"/>
      <c r="D354" s="136"/>
      <c r="E354" s="136"/>
      <c r="F354" s="211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58"/>
    </row>
    <row r="355" spans="1:19" s="24" customFormat="1" ht="35.1" customHeight="1" x14ac:dyDescent="0.3">
      <c r="A355" s="143"/>
      <c r="B355" s="178" t="s">
        <v>452</v>
      </c>
      <c r="C355" s="136"/>
      <c r="D355" s="136"/>
      <c r="E355" s="88"/>
      <c r="F355" s="228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215"/>
    </row>
    <row r="356" spans="1:19" ht="34.5" x14ac:dyDescent="0.3">
      <c r="A356" s="135"/>
      <c r="B356" s="200" t="s">
        <v>453</v>
      </c>
      <c r="C356" s="136" t="s">
        <v>59</v>
      </c>
      <c r="D356" s="136">
        <v>2</v>
      </c>
      <c r="E356" s="88">
        <f>(E357+E358+E359)</f>
        <v>6000</v>
      </c>
      <c r="F356" s="178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58"/>
    </row>
    <row r="357" spans="1:19" x14ac:dyDescent="0.3">
      <c r="A357" s="135"/>
      <c r="B357" s="157" t="s">
        <v>103</v>
      </c>
      <c r="C357" s="136" t="s">
        <v>419</v>
      </c>
      <c r="D357" s="136" t="s">
        <v>419</v>
      </c>
      <c r="E357" s="136">
        <v>1500</v>
      </c>
      <c r="F357" s="178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58"/>
    </row>
    <row r="358" spans="1:19" x14ac:dyDescent="0.3">
      <c r="A358" s="135"/>
      <c r="B358" s="157" t="s">
        <v>104</v>
      </c>
      <c r="C358" s="141" t="s">
        <v>59</v>
      </c>
      <c r="D358" s="136">
        <v>1</v>
      </c>
      <c r="E358" s="136">
        <v>2250</v>
      </c>
      <c r="F358" s="211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58"/>
    </row>
    <row r="359" spans="1:19" x14ac:dyDescent="0.3">
      <c r="A359" s="135"/>
      <c r="B359" s="157" t="s">
        <v>111</v>
      </c>
      <c r="C359" s="141" t="s">
        <v>59</v>
      </c>
      <c r="D359" s="136">
        <v>1</v>
      </c>
      <c r="E359" s="136">
        <v>2250</v>
      </c>
      <c r="F359" s="213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215"/>
    </row>
    <row r="360" spans="1:19" ht="34.5" x14ac:dyDescent="0.3">
      <c r="A360" s="135"/>
      <c r="B360" s="178" t="s">
        <v>527</v>
      </c>
      <c r="C360" s="141" t="s">
        <v>59</v>
      </c>
      <c r="D360" s="136">
        <v>2</v>
      </c>
      <c r="E360" s="136">
        <f>(E361+E362)</f>
        <v>10000</v>
      </c>
      <c r="F360" s="178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58"/>
    </row>
    <row r="361" spans="1:19" x14ac:dyDescent="0.3">
      <c r="A361" s="135"/>
      <c r="B361" s="157" t="s">
        <v>485</v>
      </c>
      <c r="C361" s="141" t="s">
        <v>59</v>
      </c>
      <c r="D361" s="136">
        <v>1</v>
      </c>
      <c r="E361" s="136">
        <v>5000</v>
      </c>
      <c r="F361" s="211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58"/>
    </row>
    <row r="362" spans="1:19" x14ac:dyDescent="0.3">
      <c r="A362" s="135"/>
      <c r="B362" s="157" t="s">
        <v>111</v>
      </c>
      <c r="C362" s="141" t="s">
        <v>59</v>
      </c>
      <c r="D362" s="136">
        <v>1</v>
      </c>
      <c r="E362" s="136">
        <v>5000</v>
      </c>
      <c r="F362" s="211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58"/>
    </row>
    <row r="363" spans="1:19" x14ac:dyDescent="0.3">
      <c r="A363" s="135"/>
      <c r="B363" s="201" t="s">
        <v>454</v>
      </c>
      <c r="C363" s="141"/>
      <c r="D363" s="136"/>
      <c r="E363" s="136"/>
      <c r="F363" s="211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58"/>
    </row>
    <row r="364" spans="1:19" ht="34.5" x14ac:dyDescent="0.3">
      <c r="A364" s="135"/>
      <c r="B364" s="178" t="s">
        <v>455</v>
      </c>
      <c r="C364" s="136" t="s">
        <v>59</v>
      </c>
      <c r="D364" s="136">
        <v>1</v>
      </c>
      <c r="E364" s="136">
        <v>2000</v>
      </c>
      <c r="F364" s="213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58"/>
    </row>
    <row r="365" spans="1:19" ht="51.75" x14ac:dyDescent="0.3">
      <c r="A365" s="135"/>
      <c r="B365" s="178" t="s">
        <v>489</v>
      </c>
      <c r="C365" s="136"/>
      <c r="D365" s="136"/>
      <c r="E365" s="136">
        <v>2000</v>
      </c>
      <c r="F365" s="211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58"/>
    </row>
    <row r="366" spans="1:19" x14ac:dyDescent="0.3">
      <c r="A366" s="135"/>
      <c r="B366" s="157" t="s">
        <v>103</v>
      </c>
      <c r="C366" s="136"/>
      <c r="D366" s="136" t="s">
        <v>419</v>
      </c>
      <c r="E366" s="136">
        <v>500</v>
      </c>
      <c r="F366" s="178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58"/>
    </row>
    <row r="367" spans="1:19" x14ac:dyDescent="0.3">
      <c r="A367" s="135"/>
      <c r="B367" s="205" t="s">
        <v>104</v>
      </c>
      <c r="C367" s="146" t="s">
        <v>59</v>
      </c>
      <c r="D367" s="146">
        <v>1</v>
      </c>
      <c r="E367" s="136">
        <v>1500</v>
      </c>
      <c r="F367" s="211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58"/>
    </row>
    <row r="368" spans="1:19" ht="34.5" x14ac:dyDescent="0.3">
      <c r="A368" s="135"/>
      <c r="B368" s="178" t="s">
        <v>490</v>
      </c>
      <c r="C368" s="136" t="s">
        <v>59</v>
      </c>
      <c r="D368" s="136">
        <v>1</v>
      </c>
      <c r="E368" s="136">
        <v>4000</v>
      </c>
      <c r="F368" s="211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58"/>
    </row>
    <row r="369" spans="1:19" x14ac:dyDescent="0.3">
      <c r="A369" s="135"/>
      <c r="B369" s="157" t="s">
        <v>103</v>
      </c>
      <c r="C369" s="136"/>
      <c r="D369" s="136" t="s">
        <v>419</v>
      </c>
      <c r="E369" s="136">
        <v>1000</v>
      </c>
      <c r="F369" s="241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58"/>
    </row>
    <row r="370" spans="1:19" s="24" customFormat="1" ht="19.5" customHeight="1" x14ac:dyDescent="0.3">
      <c r="A370" s="135"/>
      <c r="B370" s="205" t="s">
        <v>114</v>
      </c>
      <c r="C370" s="136" t="s">
        <v>59</v>
      </c>
      <c r="D370" s="136">
        <v>1</v>
      </c>
      <c r="E370" s="136">
        <v>3000</v>
      </c>
      <c r="F370" s="209"/>
      <c r="G370" s="144"/>
      <c r="H370" s="144"/>
      <c r="I370" s="144"/>
      <c r="J370" s="144"/>
      <c r="K370" s="144"/>
      <c r="L370" s="144"/>
      <c r="M370" s="132"/>
      <c r="N370" s="132"/>
      <c r="O370" s="144"/>
      <c r="P370" s="144"/>
      <c r="Q370" s="144"/>
      <c r="R370" s="144"/>
      <c r="S370" s="158"/>
    </row>
    <row r="371" spans="1:19" x14ac:dyDescent="0.3">
      <c r="A371" s="135"/>
      <c r="B371" s="201" t="s">
        <v>335</v>
      </c>
      <c r="C371" s="141"/>
      <c r="D371" s="136"/>
      <c r="E371" s="136"/>
      <c r="F371" s="209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58"/>
    </row>
    <row r="372" spans="1:19" ht="34.5" x14ac:dyDescent="0.3">
      <c r="A372" s="135"/>
      <c r="B372" s="178" t="s">
        <v>491</v>
      </c>
      <c r="C372" s="136"/>
      <c r="D372" s="136"/>
      <c r="E372" s="136"/>
      <c r="F372" s="213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58"/>
    </row>
    <row r="373" spans="1:19" ht="34.5" x14ac:dyDescent="0.3">
      <c r="A373" s="135"/>
      <c r="B373" s="178" t="s">
        <v>492</v>
      </c>
      <c r="C373" s="136" t="s">
        <v>44</v>
      </c>
      <c r="D373" s="136">
        <v>1</v>
      </c>
      <c r="E373" s="136">
        <v>3000</v>
      </c>
      <c r="F373" s="211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58"/>
    </row>
    <row r="374" spans="1:19" x14ac:dyDescent="0.3">
      <c r="A374" s="21"/>
      <c r="B374" s="157" t="s">
        <v>103</v>
      </c>
      <c r="C374" s="136" t="s">
        <v>44</v>
      </c>
      <c r="D374" s="136">
        <v>1</v>
      </c>
      <c r="E374" s="136">
        <v>3000</v>
      </c>
      <c r="F374" s="216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129"/>
    </row>
    <row r="375" spans="1:19" x14ac:dyDescent="0.3">
      <c r="A375" s="21"/>
      <c r="B375" s="192" t="s">
        <v>456</v>
      </c>
      <c r="C375" s="88"/>
      <c r="D375" s="88"/>
      <c r="E375" s="87">
        <f>(E376+E403)</f>
        <v>231350</v>
      </c>
      <c r="F375" s="216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172"/>
    </row>
    <row r="376" spans="1:19" x14ac:dyDescent="0.3">
      <c r="A376" s="21">
        <v>22</v>
      </c>
      <c r="B376" s="191" t="s">
        <v>457</v>
      </c>
      <c r="C376" s="88"/>
      <c r="D376" s="88"/>
      <c r="E376" s="87">
        <f>(E379+E381+E384+E385+E394+E396+E399+E400+E402)</f>
        <v>151550</v>
      </c>
      <c r="F376" s="216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172"/>
    </row>
    <row r="377" spans="1:19" x14ac:dyDescent="0.3">
      <c r="A377" s="34"/>
      <c r="B377" s="172" t="s">
        <v>353</v>
      </c>
      <c r="C377" s="88"/>
      <c r="D377" s="88"/>
      <c r="E377" s="88"/>
      <c r="F377" s="216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220"/>
    </row>
    <row r="378" spans="1:19" x14ac:dyDescent="0.3">
      <c r="A378" s="34"/>
      <c r="B378" s="172" t="s">
        <v>458</v>
      </c>
      <c r="C378" s="186"/>
      <c r="D378" s="119"/>
      <c r="E378" s="88"/>
      <c r="F378" s="228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225"/>
    </row>
    <row r="379" spans="1:19" ht="34.5" x14ac:dyDescent="0.3">
      <c r="A379" s="34"/>
      <c r="B379" s="206" t="s">
        <v>529</v>
      </c>
      <c r="C379" s="53" t="s">
        <v>44</v>
      </c>
      <c r="D379" s="88">
        <v>1</v>
      </c>
      <c r="E379" s="88">
        <v>84000</v>
      </c>
      <c r="F379" s="216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129"/>
    </row>
    <row r="380" spans="1:19" x14ac:dyDescent="0.3">
      <c r="A380" s="34"/>
      <c r="B380" s="170" t="s">
        <v>103</v>
      </c>
      <c r="C380" s="53" t="s">
        <v>44</v>
      </c>
      <c r="D380" s="88">
        <v>1</v>
      </c>
      <c r="E380" s="88">
        <v>84000</v>
      </c>
      <c r="F380" s="216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129"/>
    </row>
    <row r="381" spans="1:19" s="24" customFormat="1" ht="19.5" customHeight="1" x14ac:dyDescent="0.3">
      <c r="A381" s="34"/>
      <c r="B381" s="172" t="s">
        <v>354</v>
      </c>
      <c r="C381" s="88" t="s">
        <v>44</v>
      </c>
      <c r="D381" s="88">
        <v>1</v>
      </c>
      <c r="E381" s="88">
        <v>20000</v>
      </c>
      <c r="F381" s="216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129"/>
    </row>
    <row r="382" spans="1:19" x14ac:dyDescent="0.3">
      <c r="A382" s="34"/>
      <c r="B382" s="172" t="s">
        <v>355</v>
      </c>
      <c r="C382" s="88" t="s">
        <v>44</v>
      </c>
      <c r="D382" s="88">
        <v>1</v>
      </c>
      <c r="E382" s="88">
        <v>20000</v>
      </c>
      <c r="F382" s="216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129"/>
    </row>
    <row r="383" spans="1:19" x14ac:dyDescent="0.3">
      <c r="A383" s="34"/>
      <c r="B383" s="172" t="s">
        <v>345</v>
      </c>
      <c r="C383" s="88" t="s">
        <v>35</v>
      </c>
      <c r="D383" s="88">
        <v>14</v>
      </c>
      <c r="E383" s="88">
        <v>4900</v>
      </c>
      <c r="F383" s="216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129"/>
    </row>
    <row r="384" spans="1:19" s="24" customFormat="1" ht="19.5" customHeight="1" x14ac:dyDescent="0.3">
      <c r="A384" s="34"/>
      <c r="B384" s="172" t="s">
        <v>346</v>
      </c>
      <c r="C384" s="88" t="s">
        <v>35</v>
      </c>
      <c r="D384" s="88">
        <v>14</v>
      </c>
      <c r="E384" s="88">
        <v>4900</v>
      </c>
      <c r="F384" s="216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129"/>
    </row>
    <row r="385" spans="1:19" x14ac:dyDescent="0.3">
      <c r="A385" s="34"/>
      <c r="B385" s="172" t="s">
        <v>347</v>
      </c>
      <c r="C385" s="88" t="s">
        <v>35</v>
      </c>
      <c r="D385" s="88">
        <v>70</v>
      </c>
      <c r="E385" s="88">
        <v>7000</v>
      </c>
      <c r="F385" s="216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129"/>
    </row>
    <row r="386" spans="1:19" x14ac:dyDescent="0.3">
      <c r="A386" s="34"/>
      <c r="B386" s="170" t="s">
        <v>114</v>
      </c>
      <c r="C386" s="88" t="s">
        <v>35</v>
      </c>
      <c r="D386" s="88">
        <v>10</v>
      </c>
      <c r="E386" s="88">
        <v>1000</v>
      </c>
      <c r="F386" s="216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129"/>
    </row>
    <row r="387" spans="1:19" x14ac:dyDescent="0.3">
      <c r="A387" s="34"/>
      <c r="B387" s="170" t="s">
        <v>104</v>
      </c>
      <c r="C387" s="88" t="s">
        <v>35</v>
      </c>
      <c r="D387" s="88">
        <v>10</v>
      </c>
      <c r="E387" s="88">
        <v>1000</v>
      </c>
      <c r="F387" s="216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129"/>
    </row>
    <row r="388" spans="1:19" x14ac:dyDescent="0.3">
      <c r="A388" s="34"/>
      <c r="B388" s="170" t="s">
        <v>110</v>
      </c>
      <c r="C388" s="88" t="s">
        <v>35</v>
      </c>
      <c r="D388" s="88">
        <v>10</v>
      </c>
      <c r="E388" s="88">
        <v>1000</v>
      </c>
      <c r="F388" s="216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129"/>
    </row>
    <row r="389" spans="1:19" x14ac:dyDescent="0.3">
      <c r="A389" s="34"/>
      <c r="B389" s="170" t="s">
        <v>111</v>
      </c>
      <c r="C389" s="88" t="s">
        <v>35</v>
      </c>
      <c r="D389" s="88">
        <v>10</v>
      </c>
      <c r="E389" s="88">
        <v>1000</v>
      </c>
      <c r="F389" s="216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129"/>
    </row>
    <row r="390" spans="1:19" x14ac:dyDescent="0.3">
      <c r="A390" s="34"/>
      <c r="B390" s="170" t="s">
        <v>109</v>
      </c>
      <c r="C390" s="88" t="s">
        <v>35</v>
      </c>
      <c r="D390" s="88">
        <v>10</v>
      </c>
      <c r="E390" s="88">
        <v>1000</v>
      </c>
      <c r="F390" s="216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129"/>
    </row>
    <row r="391" spans="1:19" x14ac:dyDescent="0.3">
      <c r="A391" s="34"/>
      <c r="B391" s="170" t="s">
        <v>113</v>
      </c>
      <c r="C391" s="88" t="s">
        <v>35</v>
      </c>
      <c r="D391" s="88">
        <v>10</v>
      </c>
      <c r="E391" s="88">
        <v>1000</v>
      </c>
      <c r="F391" s="216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129"/>
    </row>
    <row r="392" spans="1:19" x14ac:dyDescent="0.3">
      <c r="A392" s="21"/>
      <c r="B392" s="170" t="s">
        <v>112</v>
      </c>
      <c r="C392" s="88" t="s">
        <v>35</v>
      </c>
      <c r="D392" s="88">
        <v>10</v>
      </c>
      <c r="E392" s="88">
        <v>1000</v>
      </c>
      <c r="F392" s="216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129"/>
    </row>
    <row r="393" spans="1:19" s="24" customFormat="1" ht="35.1" customHeight="1" x14ac:dyDescent="0.3">
      <c r="A393" s="131"/>
      <c r="B393" s="206" t="s">
        <v>425</v>
      </c>
      <c r="C393" s="119"/>
      <c r="D393" s="119"/>
      <c r="E393" s="88"/>
      <c r="F393" s="228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230"/>
    </row>
    <row r="394" spans="1:19" ht="34.5" x14ac:dyDescent="0.3">
      <c r="A394" s="21"/>
      <c r="B394" s="202" t="s">
        <v>493</v>
      </c>
      <c r="C394" s="88" t="s">
        <v>97</v>
      </c>
      <c r="D394" s="88">
        <v>1</v>
      </c>
      <c r="E394" s="88">
        <v>20000</v>
      </c>
      <c r="F394" s="216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129"/>
    </row>
    <row r="395" spans="1:19" x14ac:dyDescent="0.3">
      <c r="A395" s="21"/>
      <c r="B395" s="170" t="s">
        <v>114</v>
      </c>
      <c r="C395" s="88" t="s">
        <v>97</v>
      </c>
      <c r="D395" s="88">
        <v>1</v>
      </c>
      <c r="E395" s="88">
        <v>20000</v>
      </c>
      <c r="F395" s="216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129"/>
    </row>
    <row r="396" spans="1:19" ht="34.5" x14ac:dyDescent="0.3">
      <c r="A396" s="21"/>
      <c r="B396" s="206" t="s">
        <v>426</v>
      </c>
      <c r="C396" s="88" t="s">
        <v>35</v>
      </c>
      <c r="D396" s="88">
        <v>30</v>
      </c>
      <c r="E396" s="88">
        <v>6000</v>
      </c>
      <c r="F396" s="216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129"/>
    </row>
    <row r="397" spans="1:19" x14ac:dyDescent="0.3">
      <c r="A397" s="21"/>
      <c r="B397" s="170" t="s">
        <v>103</v>
      </c>
      <c r="C397" s="88"/>
      <c r="D397" s="88" t="s">
        <v>419</v>
      </c>
      <c r="E397" s="88">
        <v>1500</v>
      </c>
      <c r="F397" s="216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129"/>
    </row>
    <row r="398" spans="1:19" x14ac:dyDescent="0.3">
      <c r="A398" s="21"/>
      <c r="B398" s="170" t="s">
        <v>114</v>
      </c>
      <c r="C398" s="88" t="s">
        <v>35</v>
      </c>
      <c r="D398" s="88">
        <v>30</v>
      </c>
      <c r="E398" s="88">
        <v>4500</v>
      </c>
      <c r="F398" s="216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129"/>
    </row>
    <row r="399" spans="1:19" ht="34.5" x14ac:dyDescent="0.3">
      <c r="A399" s="21"/>
      <c r="B399" s="206" t="s">
        <v>462</v>
      </c>
      <c r="C399" s="88" t="s">
        <v>67</v>
      </c>
      <c r="D399" s="88">
        <v>1</v>
      </c>
      <c r="E399" s="88">
        <v>1850</v>
      </c>
      <c r="F399" s="216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129"/>
    </row>
    <row r="400" spans="1:19" ht="34.5" x14ac:dyDescent="0.3">
      <c r="A400" s="21"/>
      <c r="B400" s="206" t="s">
        <v>463</v>
      </c>
      <c r="C400" s="88"/>
      <c r="D400" s="88"/>
      <c r="E400" s="88">
        <v>2000</v>
      </c>
      <c r="F400" s="216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129"/>
    </row>
    <row r="401" spans="1:19" x14ac:dyDescent="0.3">
      <c r="A401" s="21"/>
      <c r="B401" s="172" t="s">
        <v>344</v>
      </c>
      <c r="C401" s="88" t="s">
        <v>67</v>
      </c>
      <c r="D401" s="88">
        <v>1</v>
      </c>
      <c r="E401" s="88">
        <v>5800</v>
      </c>
      <c r="F401" s="216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129"/>
    </row>
    <row r="402" spans="1:19" x14ac:dyDescent="0.3">
      <c r="A402" s="135"/>
      <c r="B402" s="172" t="s">
        <v>358</v>
      </c>
      <c r="C402" s="88" t="s">
        <v>67</v>
      </c>
      <c r="D402" s="88">
        <v>1</v>
      </c>
      <c r="E402" s="88">
        <v>5800</v>
      </c>
      <c r="F402" s="216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58"/>
    </row>
    <row r="403" spans="1:19" x14ac:dyDescent="0.3">
      <c r="A403" s="135">
        <v>23</v>
      </c>
      <c r="B403" s="187" t="s">
        <v>359</v>
      </c>
      <c r="C403" s="155"/>
      <c r="D403" s="155"/>
      <c r="E403" s="155">
        <f>(E404+E414)</f>
        <v>79800</v>
      </c>
      <c r="F403" s="209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210"/>
    </row>
    <row r="404" spans="1:19" x14ac:dyDescent="0.3">
      <c r="A404" s="135"/>
      <c r="B404" s="187" t="s">
        <v>360</v>
      </c>
      <c r="C404" s="136"/>
      <c r="D404" s="136"/>
      <c r="E404" s="155">
        <v>17300</v>
      </c>
      <c r="F404" s="211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210"/>
    </row>
    <row r="405" spans="1:19" ht="34.5" x14ac:dyDescent="0.3">
      <c r="A405" s="135"/>
      <c r="B405" s="178" t="s">
        <v>422</v>
      </c>
      <c r="C405" s="136"/>
      <c r="D405" s="136"/>
      <c r="E405" s="136"/>
      <c r="F405" s="211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99"/>
    </row>
    <row r="406" spans="1:19" s="24" customFormat="1" ht="35.1" customHeight="1" x14ac:dyDescent="0.3">
      <c r="A406" s="135"/>
      <c r="B406" s="178" t="s">
        <v>530</v>
      </c>
      <c r="C406" s="136" t="s">
        <v>98</v>
      </c>
      <c r="D406" s="136">
        <v>1</v>
      </c>
      <c r="E406" s="136">
        <v>2000</v>
      </c>
      <c r="F406" s="211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58"/>
    </row>
    <row r="407" spans="1:19" s="24" customFormat="1" ht="19.5" customHeight="1" x14ac:dyDescent="0.3">
      <c r="A407" s="135"/>
      <c r="B407" s="157" t="s">
        <v>494</v>
      </c>
      <c r="C407" s="141"/>
      <c r="D407" s="136" t="s">
        <v>419</v>
      </c>
      <c r="E407" s="136">
        <v>1500</v>
      </c>
      <c r="F407" s="211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58"/>
    </row>
    <row r="408" spans="1:19" s="24" customFormat="1" ht="19.5" customHeight="1" x14ac:dyDescent="0.3">
      <c r="A408" s="135"/>
      <c r="B408" s="157" t="s">
        <v>495</v>
      </c>
      <c r="C408" s="141" t="s">
        <v>98</v>
      </c>
      <c r="D408" s="136">
        <v>1</v>
      </c>
      <c r="E408" s="136">
        <v>4500</v>
      </c>
      <c r="F408" s="211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58"/>
    </row>
    <row r="409" spans="1:19" s="24" customFormat="1" ht="19.5" customHeight="1" x14ac:dyDescent="0.3">
      <c r="A409" s="135"/>
      <c r="B409" s="201" t="s">
        <v>366</v>
      </c>
      <c r="C409" s="136" t="s">
        <v>57</v>
      </c>
      <c r="D409" s="136">
        <v>1</v>
      </c>
      <c r="E409" s="136">
        <v>4500</v>
      </c>
      <c r="F409" s="211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58"/>
    </row>
    <row r="410" spans="1:19" s="24" customFormat="1" ht="19.5" customHeight="1" x14ac:dyDescent="0.3">
      <c r="A410" s="135"/>
      <c r="B410" s="157" t="s">
        <v>495</v>
      </c>
      <c r="C410" s="136" t="s">
        <v>57</v>
      </c>
      <c r="D410" s="136">
        <v>1</v>
      </c>
      <c r="E410" s="136">
        <v>4500</v>
      </c>
      <c r="F410" s="211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58"/>
    </row>
    <row r="411" spans="1:19" x14ac:dyDescent="0.3">
      <c r="A411" s="135"/>
      <c r="B411" s="201" t="s">
        <v>367</v>
      </c>
      <c r="C411" s="136"/>
      <c r="D411" s="136"/>
      <c r="E411" s="136"/>
      <c r="F411" s="211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58"/>
    </row>
    <row r="412" spans="1:19" ht="34.5" x14ac:dyDescent="0.3">
      <c r="A412" s="135"/>
      <c r="B412" s="178" t="s">
        <v>423</v>
      </c>
      <c r="C412" s="136" t="s">
        <v>57</v>
      </c>
      <c r="D412" s="136">
        <v>27</v>
      </c>
      <c r="E412" s="136">
        <v>10800</v>
      </c>
      <c r="F412" s="211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58"/>
    </row>
    <row r="413" spans="1:19" x14ac:dyDescent="0.3">
      <c r="A413" s="135"/>
      <c r="B413" s="157" t="s">
        <v>494</v>
      </c>
      <c r="C413" s="136" t="s">
        <v>57</v>
      </c>
      <c r="D413" s="136">
        <v>27</v>
      </c>
      <c r="E413" s="136">
        <v>10800</v>
      </c>
      <c r="F413" s="209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212"/>
    </row>
    <row r="414" spans="1:19" x14ac:dyDescent="0.3">
      <c r="A414" s="135"/>
      <c r="B414" s="187" t="s">
        <v>370</v>
      </c>
      <c r="C414" s="136"/>
      <c r="D414" s="136"/>
      <c r="E414" s="155">
        <f>(E416+E425+E428+E438)</f>
        <v>62500</v>
      </c>
      <c r="F414" s="211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212"/>
    </row>
    <row r="415" spans="1:19" ht="34.5" x14ac:dyDescent="0.3">
      <c r="A415" s="135"/>
      <c r="B415" s="178" t="s">
        <v>533</v>
      </c>
      <c r="C415" s="136"/>
      <c r="D415" s="136"/>
      <c r="E415" s="136"/>
      <c r="F415" s="178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99"/>
    </row>
    <row r="416" spans="1:19" s="24" customFormat="1" ht="35.1" customHeight="1" x14ac:dyDescent="0.3">
      <c r="A416" s="135"/>
      <c r="B416" s="178" t="s">
        <v>532</v>
      </c>
      <c r="C416" s="136" t="s">
        <v>57</v>
      </c>
      <c r="D416" s="136">
        <v>7</v>
      </c>
      <c r="E416" s="136">
        <f>(E417+E418+E419+E420+E421+E422+E423+E424)</f>
        <v>24500</v>
      </c>
      <c r="F416" s="178"/>
      <c r="G416" s="132"/>
      <c r="H416" s="132"/>
      <c r="I416" s="132"/>
      <c r="J416" s="132"/>
      <c r="K416" s="132"/>
      <c r="L416" s="132"/>
      <c r="M416" s="132"/>
      <c r="N416" s="132"/>
      <c r="O416" s="137"/>
      <c r="P416" s="137"/>
      <c r="Q416" s="137"/>
      <c r="R416" s="132"/>
      <c r="S416" s="158"/>
    </row>
    <row r="417" spans="1:19" x14ac:dyDescent="0.3">
      <c r="A417" s="135"/>
      <c r="B417" s="157" t="s">
        <v>103</v>
      </c>
      <c r="C417" s="136"/>
      <c r="D417" s="136" t="s">
        <v>419</v>
      </c>
      <c r="E417" s="136">
        <v>3500</v>
      </c>
      <c r="F417" s="200"/>
      <c r="G417" s="132"/>
      <c r="H417" s="132"/>
      <c r="I417" s="132"/>
      <c r="J417" s="132"/>
      <c r="K417" s="132"/>
      <c r="L417" s="132"/>
      <c r="M417" s="132"/>
      <c r="N417" s="132"/>
      <c r="O417" s="137"/>
      <c r="P417" s="137"/>
      <c r="Q417" s="137"/>
      <c r="R417" s="132"/>
      <c r="S417" s="158"/>
    </row>
    <row r="418" spans="1:19" x14ac:dyDescent="0.3">
      <c r="A418" s="135"/>
      <c r="B418" s="157" t="s">
        <v>114</v>
      </c>
      <c r="C418" s="136" t="s">
        <v>57</v>
      </c>
      <c r="D418" s="136">
        <v>1</v>
      </c>
      <c r="E418" s="88">
        <v>3000</v>
      </c>
      <c r="F418" s="200"/>
      <c r="G418" s="132"/>
      <c r="H418" s="132"/>
      <c r="I418" s="132"/>
      <c r="J418" s="132"/>
      <c r="K418" s="132"/>
      <c r="L418" s="132"/>
      <c r="M418" s="132"/>
      <c r="N418" s="132"/>
      <c r="O418" s="137"/>
      <c r="P418" s="137"/>
      <c r="Q418" s="137"/>
      <c r="R418" s="132"/>
      <c r="S418" s="158"/>
    </row>
    <row r="419" spans="1:19" x14ac:dyDescent="0.3">
      <c r="A419" s="135"/>
      <c r="B419" s="157" t="s">
        <v>104</v>
      </c>
      <c r="C419" s="136" t="s">
        <v>57</v>
      </c>
      <c r="D419" s="136">
        <v>1</v>
      </c>
      <c r="E419" s="88">
        <v>3000</v>
      </c>
      <c r="F419" s="200"/>
      <c r="G419" s="132"/>
      <c r="H419" s="132"/>
      <c r="I419" s="132"/>
      <c r="J419" s="132"/>
      <c r="K419" s="132"/>
      <c r="L419" s="132"/>
      <c r="M419" s="132"/>
      <c r="N419" s="132"/>
      <c r="O419" s="137"/>
      <c r="P419" s="137"/>
      <c r="Q419" s="137"/>
      <c r="R419" s="132"/>
      <c r="S419" s="158"/>
    </row>
    <row r="420" spans="1:19" x14ac:dyDescent="0.3">
      <c r="A420" s="135"/>
      <c r="B420" s="157" t="s">
        <v>110</v>
      </c>
      <c r="C420" s="136" t="s">
        <v>57</v>
      </c>
      <c r="D420" s="136">
        <v>1</v>
      </c>
      <c r="E420" s="88">
        <v>3000</v>
      </c>
      <c r="F420" s="200"/>
      <c r="G420" s="132"/>
      <c r="H420" s="132"/>
      <c r="I420" s="132"/>
      <c r="J420" s="132"/>
      <c r="K420" s="132"/>
      <c r="L420" s="132"/>
      <c r="M420" s="132"/>
      <c r="N420" s="132"/>
      <c r="O420" s="137"/>
      <c r="P420" s="137"/>
      <c r="Q420" s="137"/>
      <c r="R420" s="132"/>
      <c r="S420" s="158"/>
    </row>
    <row r="421" spans="1:19" x14ac:dyDescent="0.3">
      <c r="A421" s="135"/>
      <c r="B421" s="157" t="s">
        <v>111</v>
      </c>
      <c r="C421" s="136" t="s">
        <v>57</v>
      </c>
      <c r="D421" s="136">
        <v>1</v>
      </c>
      <c r="E421" s="88">
        <v>3000</v>
      </c>
      <c r="F421" s="200"/>
      <c r="G421" s="132"/>
      <c r="H421" s="132"/>
      <c r="I421" s="132"/>
      <c r="J421" s="132"/>
      <c r="K421" s="132"/>
      <c r="L421" s="132"/>
      <c r="M421" s="132"/>
      <c r="N421" s="132"/>
      <c r="O421" s="137"/>
      <c r="P421" s="137"/>
      <c r="Q421" s="137"/>
      <c r="R421" s="132"/>
      <c r="S421" s="158"/>
    </row>
    <row r="422" spans="1:19" x14ac:dyDescent="0.3">
      <c r="A422" s="135"/>
      <c r="B422" s="157" t="s">
        <v>109</v>
      </c>
      <c r="C422" s="136" t="s">
        <v>57</v>
      </c>
      <c r="D422" s="136">
        <v>1</v>
      </c>
      <c r="E422" s="88">
        <v>3000</v>
      </c>
      <c r="F422" s="200"/>
      <c r="G422" s="132"/>
      <c r="H422" s="132"/>
      <c r="I422" s="132"/>
      <c r="J422" s="132"/>
      <c r="K422" s="132"/>
      <c r="L422" s="132"/>
      <c r="M422" s="132"/>
      <c r="N422" s="132"/>
      <c r="O422" s="137"/>
      <c r="P422" s="137"/>
      <c r="Q422" s="137"/>
      <c r="R422" s="132"/>
      <c r="S422" s="158"/>
    </row>
    <row r="423" spans="1:19" x14ac:dyDescent="0.3">
      <c r="A423" s="135"/>
      <c r="B423" s="157" t="s">
        <v>113</v>
      </c>
      <c r="C423" s="136" t="s">
        <v>57</v>
      </c>
      <c r="D423" s="136">
        <v>1</v>
      </c>
      <c r="E423" s="88">
        <v>3000</v>
      </c>
      <c r="F423" s="200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58"/>
    </row>
    <row r="424" spans="1:19" x14ac:dyDescent="0.3">
      <c r="A424" s="135"/>
      <c r="B424" s="157" t="s">
        <v>112</v>
      </c>
      <c r="C424" s="150" t="s">
        <v>70</v>
      </c>
      <c r="D424" s="136">
        <v>1</v>
      </c>
      <c r="E424" s="88">
        <v>3000</v>
      </c>
      <c r="F424" s="200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58"/>
    </row>
    <row r="425" spans="1:19" s="24" customFormat="1" ht="19.5" customHeight="1" x14ac:dyDescent="0.3">
      <c r="A425" s="135"/>
      <c r="B425" s="201" t="s">
        <v>504</v>
      </c>
      <c r="C425" s="150" t="s">
        <v>70</v>
      </c>
      <c r="D425" s="136">
        <v>1</v>
      </c>
      <c r="E425" s="136">
        <v>2000</v>
      </c>
      <c r="F425" s="211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58"/>
    </row>
    <row r="426" spans="1:19" x14ac:dyDescent="0.3">
      <c r="A426" s="135"/>
      <c r="B426" s="157" t="s">
        <v>103</v>
      </c>
      <c r="C426" s="150" t="s">
        <v>70</v>
      </c>
      <c r="D426" s="136">
        <v>1</v>
      </c>
      <c r="E426" s="136">
        <v>2000</v>
      </c>
      <c r="F426" s="211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58"/>
    </row>
    <row r="427" spans="1:19" ht="34.5" x14ac:dyDescent="0.3">
      <c r="A427" s="135"/>
      <c r="B427" s="178" t="s">
        <v>531</v>
      </c>
      <c r="C427" s="136"/>
      <c r="D427" s="136"/>
      <c r="E427" s="136"/>
      <c r="F427" s="136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215"/>
    </row>
    <row r="428" spans="1:19" ht="34.5" x14ac:dyDescent="0.3">
      <c r="A428" s="135"/>
      <c r="B428" s="178" t="s">
        <v>424</v>
      </c>
      <c r="C428" s="136" t="s">
        <v>35</v>
      </c>
      <c r="D428" s="136">
        <v>140</v>
      </c>
      <c r="E428" s="136">
        <f>(E429+E430+E431+E432+E433+E434+E435+E436)</f>
        <v>28000</v>
      </c>
      <c r="F428" s="200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58"/>
    </row>
    <row r="429" spans="1:19" x14ac:dyDescent="0.3">
      <c r="A429" s="135"/>
      <c r="B429" s="157" t="s">
        <v>496</v>
      </c>
      <c r="C429" s="136" t="s">
        <v>35</v>
      </c>
      <c r="D429" s="136" t="s">
        <v>419</v>
      </c>
      <c r="E429" s="136">
        <v>7000</v>
      </c>
      <c r="F429" s="200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58"/>
    </row>
    <row r="430" spans="1:19" x14ac:dyDescent="0.3">
      <c r="A430" s="135"/>
      <c r="B430" s="157" t="s">
        <v>497</v>
      </c>
      <c r="C430" s="136" t="s">
        <v>35</v>
      </c>
      <c r="D430" s="136">
        <v>20</v>
      </c>
      <c r="E430" s="136">
        <v>3000</v>
      </c>
      <c r="F430" s="200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58"/>
    </row>
    <row r="431" spans="1:19" x14ac:dyDescent="0.3">
      <c r="A431" s="135"/>
      <c r="B431" s="157" t="s">
        <v>498</v>
      </c>
      <c r="C431" s="136" t="s">
        <v>35</v>
      </c>
      <c r="D431" s="136">
        <v>20</v>
      </c>
      <c r="E431" s="136">
        <v>3000</v>
      </c>
      <c r="F431" s="200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58"/>
    </row>
    <row r="432" spans="1:19" s="24" customFormat="1" ht="19.5" customHeight="1" x14ac:dyDescent="0.3">
      <c r="A432" s="135"/>
      <c r="B432" s="157" t="s">
        <v>499</v>
      </c>
      <c r="C432" s="136" t="s">
        <v>35</v>
      </c>
      <c r="D432" s="136">
        <v>20</v>
      </c>
      <c r="E432" s="136">
        <v>3000</v>
      </c>
      <c r="F432" s="200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58"/>
    </row>
    <row r="433" spans="1:19" x14ac:dyDescent="0.3">
      <c r="A433" s="135"/>
      <c r="B433" s="157" t="s">
        <v>500</v>
      </c>
      <c r="C433" s="136" t="s">
        <v>35</v>
      </c>
      <c r="D433" s="136">
        <v>20</v>
      </c>
      <c r="E433" s="136">
        <v>3000</v>
      </c>
      <c r="F433" s="200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58"/>
    </row>
    <row r="434" spans="1:19" x14ac:dyDescent="0.3">
      <c r="A434" s="135"/>
      <c r="B434" s="157" t="s">
        <v>501</v>
      </c>
      <c r="C434" s="136" t="s">
        <v>35</v>
      </c>
      <c r="D434" s="136">
        <v>20</v>
      </c>
      <c r="E434" s="136">
        <v>3000</v>
      </c>
      <c r="F434" s="200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58"/>
    </row>
    <row r="435" spans="1:19" x14ac:dyDescent="0.3">
      <c r="A435" s="135"/>
      <c r="B435" s="157" t="s">
        <v>502</v>
      </c>
      <c r="C435" s="136" t="s">
        <v>35</v>
      </c>
      <c r="D435" s="136">
        <v>20</v>
      </c>
      <c r="E435" s="136">
        <v>3000</v>
      </c>
      <c r="F435" s="200"/>
      <c r="G435" s="134"/>
      <c r="H435" s="134"/>
      <c r="I435" s="134"/>
      <c r="J435" s="134"/>
      <c r="K435" s="132"/>
      <c r="L435" s="132"/>
      <c r="M435" s="134"/>
      <c r="N435" s="134"/>
      <c r="O435" s="134"/>
      <c r="P435" s="134"/>
      <c r="Q435" s="134"/>
      <c r="R435" s="134"/>
      <c r="S435" s="158"/>
    </row>
    <row r="436" spans="1:19" x14ac:dyDescent="0.3">
      <c r="A436" s="135"/>
      <c r="B436" s="157" t="s">
        <v>503</v>
      </c>
      <c r="C436" s="141" t="s">
        <v>35</v>
      </c>
      <c r="D436" s="136">
        <v>20</v>
      </c>
      <c r="E436" s="136">
        <v>3000</v>
      </c>
      <c r="F436" s="200"/>
      <c r="G436" s="134"/>
      <c r="H436" s="134"/>
      <c r="I436" s="134"/>
      <c r="J436" s="134"/>
      <c r="K436" s="132"/>
      <c r="L436" s="132"/>
      <c r="M436" s="134"/>
      <c r="N436" s="134"/>
      <c r="O436" s="134"/>
      <c r="P436" s="134"/>
      <c r="Q436" s="134"/>
      <c r="R436" s="134"/>
      <c r="S436" s="158"/>
    </row>
    <row r="437" spans="1:19" x14ac:dyDescent="0.3">
      <c r="A437" s="135"/>
      <c r="B437" s="201" t="s">
        <v>505</v>
      </c>
      <c r="C437" s="141"/>
      <c r="D437" s="136"/>
      <c r="E437" s="136"/>
      <c r="F437" s="211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58"/>
    </row>
    <row r="438" spans="1:19" x14ac:dyDescent="0.3">
      <c r="A438" s="156"/>
      <c r="B438" s="201" t="s">
        <v>383</v>
      </c>
      <c r="C438" s="136" t="s">
        <v>67</v>
      </c>
      <c r="D438" s="136">
        <v>1</v>
      </c>
      <c r="E438" s="136">
        <v>8000</v>
      </c>
      <c r="F438" s="178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58"/>
    </row>
    <row r="439" spans="1:19" x14ac:dyDescent="0.3">
      <c r="A439" s="135"/>
      <c r="B439" s="157" t="s">
        <v>494</v>
      </c>
      <c r="C439" s="136" t="s">
        <v>67</v>
      </c>
      <c r="D439" s="136">
        <v>1</v>
      </c>
      <c r="E439" s="136">
        <v>8000</v>
      </c>
      <c r="F439" s="178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210"/>
    </row>
    <row r="440" spans="1:19" x14ac:dyDescent="0.3">
      <c r="A440" s="135">
        <v>24</v>
      </c>
      <c r="B440" s="187" t="s">
        <v>163</v>
      </c>
      <c r="C440" s="136"/>
      <c r="D440" s="136"/>
      <c r="E440" s="155">
        <v>76000</v>
      </c>
      <c r="F440" s="211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210"/>
    </row>
    <row r="441" spans="1:19" ht="34.5" x14ac:dyDescent="0.3">
      <c r="A441" s="135"/>
      <c r="B441" s="242" t="s">
        <v>459</v>
      </c>
      <c r="C441" s="136"/>
      <c r="D441" s="136"/>
      <c r="E441" s="136"/>
      <c r="F441" s="211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99"/>
    </row>
    <row r="442" spans="1:19" ht="34.5" x14ac:dyDescent="0.3">
      <c r="A442" s="135"/>
      <c r="B442" s="178" t="s">
        <v>506</v>
      </c>
      <c r="C442" s="136"/>
      <c r="D442" s="136"/>
      <c r="E442" s="136"/>
      <c r="F442" s="211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58"/>
    </row>
    <row r="443" spans="1:19" x14ac:dyDescent="0.3">
      <c r="A443" s="135"/>
      <c r="B443" s="201" t="s">
        <v>388</v>
      </c>
      <c r="C443" s="136"/>
      <c r="D443" s="136"/>
      <c r="E443" s="136"/>
      <c r="F443" s="211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58"/>
    </row>
    <row r="444" spans="1:19" ht="34.5" x14ac:dyDescent="0.3">
      <c r="A444" s="135"/>
      <c r="B444" s="178" t="s">
        <v>507</v>
      </c>
      <c r="C444" s="141"/>
      <c r="D444" s="136"/>
      <c r="E444" s="136"/>
      <c r="F444" s="211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58"/>
    </row>
    <row r="445" spans="1:19" ht="34.5" x14ac:dyDescent="0.3">
      <c r="A445" s="135"/>
      <c r="B445" s="178" t="s">
        <v>460</v>
      </c>
      <c r="C445" s="136" t="s">
        <v>35</v>
      </c>
      <c r="D445" s="136">
        <v>30</v>
      </c>
      <c r="E445" s="136">
        <v>48000</v>
      </c>
      <c r="F445" s="211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58"/>
    </row>
    <row r="446" spans="1:19" x14ac:dyDescent="0.3">
      <c r="A446" s="135"/>
      <c r="B446" s="157" t="s">
        <v>103</v>
      </c>
      <c r="C446" s="136" t="s">
        <v>35</v>
      </c>
      <c r="D446" s="136">
        <v>30</v>
      </c>
      <c r="E446" s="136">
        <v>48000</v>
      </c>
      <c r="F446" s="211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58"/>
    </row>
    <row r="447" spans="1:19" x14ac:dyDescent="0.3">
      <c r="A447" s="135"/>
      <c r="B447" s="201" t="s">
        <v>393</v>
      </c>
      <c r="C447" s="142"/>
      <c r="D447" s="146"/>
      <c r="E447" s="136"/>
      <c r="F447" s="213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215"/>
    </row>
    <row r="448" spans="1:19" ht="34.5" x14ac:dyDescent="0.3">
      <c r="A448" s="135"/>
      <c r="B448" s="178" t="s">
        <v>508</v>
      </c>
      <c r="C448" s="141"/>
      <c r="D448" s="136"/>
      <c r="E448" s="136"/>
      <c r="F448" s="211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58"/>
    </row>
    <row r="449" spans="1:19" ht="34.5" x14ac:dyDescent="0.3">
      <c r="A449" s="135"/>
      <c r="B449" s="178" t="s">
        <v>509</v>
      </c>
      <c r="C449" s="141" t="s">
        <v>35</v>
      </c>
      <c r="D449" s="136">
        <v>70</v>
      </c>
      <c r="E449" s="136">
        <v>28000</v>
      </c>
      <c r="F449" s="211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58"/>
    </row>
    <row r="450" spans="1:19" x14ac:dyDescent="0.3">
      <c r="A450" s="135"/>
      <c r="B450" s="157" t="s">
        <v>103</v>
      </c>
      <c r="C450" s="141" t="s">
        <v>419</v>
      </c>
      <c r="D450" s="136" t="s">
        <v>419</v>
      </c>
      <c r="E450" s="136">
        <v>7000</v>
      </c>
      <c r="F450" s="211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58"/>
    </row>
    <row r="451" spans="1:19" s="24" customFormat="1" ht="19.5" customHeight="1" x14ac:dyDescent="0.3">
      <c r="A451" s="135"/>
      <c r="B451" s="157" t="s">
        <v>114</v>
      </c>
      <c r="C451" s="141" t="s">
        <v>35</v>
      </c>
      <c r="D451" s="136">
        <v>10</v>
      </c>
      <c r="E451" s="136">
        <v>3000</v>
      </c>
      <c r="F451" s="211"/>
      <c r="G451" s="132"/>
      <c r="H451" s="132"/>
      <c r="I451" s="132"/>
      <c r="J451" s="132"/>
      <c r="K451" s="136"/>
      <c r="L451" s="136"/>
      <c r="M451" s="132"/>
      <c r="N451" s="132"/>
      <c r="O451" s="132"/>
      <c r="P451" s="132"/>
      <c r="Q451" s="132"/>
      <c r="R451" s="132"/>
      <c r="S451" s="158"/>
    </row>
    <row r="452" spans="1:19" s="24" customFormat="1" ht="19.5" customHeight="1" x14ac:dyDescent="0.3">
      <c r="A452" s="135"/>
      <c r="B452" s="157" t="s">
        <v>104</v>
      </c>
      <c r="C452" s="141" t="s">
        <v>35</v>
      </c>
      <c r="D452" s="136">
        <v>10</v>
      </c>
      <c r="E452" s="136">
        <v>3000</v>
      </c>
      <c r="F452" s="211"/>
      <c r="G452" s="132"/>
      <c r="H452" s="132"/>
      <c r="I452" s="132"/>
      <c r="J452" s="132"/>
      <c r="K452" s="136"/>
      <c r="L452" s="136"/>
      <c r="M452" s="132"/>
      <c r="N452" s="132"/>
      <c r="O452" s="132"/>
      <c r="P452" s="132"/>
      <c r="Q452" s="132"/>
      <c r="R452" s="132"/>
      <c r="S452" s="158"/>
    </row>
    <row r="453" spans="1:19" s="24" customFormat="1" ht="19.5" customHeight="1" x14ac:dyDescent="0.3">
      <c r="A453" s="135"/>
      <c r="B453" s="157" t="s">
        <v>110</v>
      </c>
      <c r="C453" s="141" t="s">
        <v>35</v>
      </c>
      <c r="D453" s="136">
        <v>10</v>
      </c>
      <c r="E453" s="136">
        <v>3000</v>
      </c>
      <c r="F453" s="211"/>
      <c r="G453" s="132"/>
      <c r="H453" s="132"/>
      <c r="I453" s="132"/>
      <c r="J453" s="132"/>
      <c r="K453" s="136"/>
      <c r="L453" s="136"/>
      <c r="M453" s="132"/>
      <c r="N453" s="132"/>
      <c r="O453" s="132"/>
      <c r="P453" s="132"/>
      <c r="Q453" s="132"/>
      <c r="R453" s="132"/>
      <c r="S453" s="158"/>
    </row>
    <row r="454" spans="1:19" s="24" customFormat="1" ht="19.5" customHeight="1" x14ac:dyDescent="0.3">
      <c r="A454" s="135"/>
      <c r="B454" s="157" t="s">
        <v>111</v>
      </c>
      <c r="C454" s="141" t="s">
        <v>35</v>
      </c>
      <c r="D454" s="136">
        <v>10</v>
      </c>
      <c r="E454" s="136">
        <v>3000</v>
      </c>
      <c r="F454" s="211"/>
      <c r="G454" s="132"/>
      <c r="H454" s="132"/>
      <c r="I454" s="132"/>
      <c r="J454" s="132"/>
      <c r="K454" s="136"/>
      <c r="L454" s="136"/>
      <c r="M454" s="132"/>
      <c r="N454" s="132"/>
      <c r="O454" s="132"/>
      <c r="P454" s="132"/>
      <c r="Q454" s="132"/>
      <c r="R454" s="132"/>
      <c r="S454" s="158"/>
    </row>
    <row r="455" spans="1:19" s="24" customFormat="1" ht="19.5" customHeight="1" x14ac:dyDescent="0.3">
      <c r="A455" s="135"/>
      <c r="B455" s="157" t="s">
        <v>109</v>
      </c>
      <c r="C455" s="141" t="s">
        <v>35</v>
      </c>
      <c r="D455" s="136">
        <v>10</v>
      </c>
      <c r="E455" s="136">
        <v>3000</v>
      </c>
      <c r="F455" s="211"/>
      <c r="G455" s="132"/>
      <c r="H455" s="132"/>
      <c r="I455" s="132"/>
      <c r="J455" s="132"/>
      <c r="K455" s="136"/>
      <c r="L455" s="136"/>
      <c r="M455" s="132"/>
      <c r="N455" s="132"/>
      <c r="O455" s="132"/>
      <c r="P455" s="132"/>
      <c r="Q455" s="132"/>
      <c r="R455" s="132"/>
      <c r="S455" s="158"/>
    </row>
    <row r="456" spans="1:19" x14ac:dyDescent="0.3">
      <c r="A456" s="135"/>
      <c r="B456" s="157" t="s">
        <v>113</v>
      </c>
      <c r="C456" s="141" t="s">
        <v>35</v>
      </c>
      <c r="D456" s="136">
        <v>10</v>
      </c>
      <c r="E456" s="136">
        <v>3000</v>
      </c>
      <c r="F456" s="211"/>
      <c r="G456" s="132"/>
      <c r="H456" s="132"/>
      <c r="I456" s="132"/>
      <c r="J456" s="132"/>
      <c r="K456" s="136"/>
      <c r="L456" s="136"/>
      <c r="M456" s="132"/>
      <c r="N456" s="132"/>
      <c r="O456" s="132"/>
      <c r="P456" s="132"/>
      <c r="Q456" s="132"/>
      <c r="R456" s="132"/>
      <c r="S456" s="158"/>
    </row>
    <row r="457" spans="1:19" x14ac:dyDescent="0.3">
      <c r="A457" s="21"/>
      <c r="B457" s="157" t="s">
        <v>112</v>
      </c>
      <c r="C457" s="141" t="s">
        <v>35</v>
      </c>
      <c r="D457" s="136">
        <v>10</v>
      </c>
      <c r="E457" s="136">
        <v>3000</v>
      </c>
      <c r="F457" s="211"/>
      <c r="G457" s="132"/>
      <c r="H457" s="132"/>
      <c r="I457" s="132"/>
      <c r="J457" s="132"/>
      <c r="K457" s="136"/>
      <c r="L457" s="136"/>
      <c r="M457" s="132"/>
      <c r="N457" s="132"/>
      <c r="O457" s="132"/>
      <c r="P457" s="132"/>
      <c r="Q457" s="132"/>
      <c r="R457" s="132"/>
      <c r="S457" s="158"/>
    </row>
    <row r="458" spans="1:19" x14ac:dyDescent="0.3">
      <c r="A458" s="21"/>
      <c r="B458" s="170"/>
      <c r="C458" s="88"/>
      <c r="D458" s="88"/>
      <c r="E458" s="88"/>
      <c r="F458" s="216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129"/>
    </row>
    <row r="459" spans="1:19" x14ac:dyDescent="0.3">
      <c r="A459" s="21"/>
      <c r="B459" s="170"/>
      <c r="C459" s="88"/>
      <c r="D459" s="88"/>
      <c r="E459" s="88"/>
      <c r="F459" s="216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129"/>
    </row>
    <row r="460" spans="1:19" x14ac:dyDescent="0.3">
      <c r="A460" s="21"/>
      <c r="B460" s="170"/>
      <c r="C460" s="88"/>
      <c r="D460" s="88"/>
      <c r="E460" s="88"/>
      <c r="F460" s="216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129"/>
    </row>
    <row r="461" spans="1:19" x14ac:dyDescent="0.3">
      <c r="A461" s="161"/>
      <c r="B461" s="162"/>
      <c r="C461" s="163"/>
      <c r="D461" s="163"/>
      <c r="E461" s="163"/>
      <c r="F461" s="179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5"/>
    </row>
    <row r="462" spans="1:19" x14ac:dyDescent="0.3">
      <c r="A462" s="161"/>
      <c r="B462" s="162"/>
      <c r="C462" s="163"/>
      <c r="D462" s="163"/>
      <c r="E462" s="163"/>
      <c r="F462" s="179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5"/>
    </row>
    <row r="463" spans="1:19" x14ac:dyDescent="0.3">
      <c r="A463" s="161"/>
      <c r="B463" s="166"/>
      <c r="C463" s="163"/>
      <c r="D463" s="163"/>
      <c r="E463" s="163"/>
      <c r="F463" s="179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5"/>
    </row>
    <row r="464" spans="1:19" x14ac:dyDescent="0.3">
      <c r="A464" s="161"/>
      <c r="B464" s="166"/>
      <c r="C464" s="163"/>
      <c r="D464" s="163"/>
      <c r="E464" s="163"/>
      <c r="F464" s="179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5"/>
    </row>
    <row r="465" spans="1:19" x14ac:dyDescent="0.3">
      <c r="A465" s="161"/>
      <c r="B465" s="166"/>
      <c r="C465" s="163"/>
      <c r="D465" s="163"/>
      <c r="E465" s="163"/>
      <c r="F465" s="179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5"/>
    </row>
    <row r="466" spans="1:19" s="1" customFormat="1" x14ac:dyDescent="0.3">
      <c r="A466" s="161"/>
      <c r="B466" s="162"/>
      <c r="C466" s="4"/>
      <c r="D466" s="163"/>
      <c r="E466" s="163"/>
      <c r="F466" s="180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5"/>
    </row>
    <row r="467" spans="1:19" s="1" customFormat="1" x14ac:dyDescent="0.3">
      <c r="A467" s="161"/>
      <c r="B467" s="162"/>
      <c r="C467" s="4"/>
      <c r="D467" s="163"/>
      <c r="E467" s="163"/>
      <c r="F467" s="180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5"/>
    </row>
    <row r="468" spans="1:19" x14ac:dyDescent="0.3">
      <c r="A468" s="161"/>
      <c r="B468" s="162"/>
      <c r="C468" s="163"/>
      <c r="D468" s="163"/>
      <c r="E468" s="163"/>
      <c r="F468" s="179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5"/>
    </row>
    <row r="469" spans="1:19" x14ac:dyDescent="0.3">
      <c r="A469" s="161"/>
      <c r="B469" s="162"/>
      <c r="C469" s="163"/>
      <c r="D469" s="163"/>
      <c r="E469" s="163"/>
      <c r="F469" s="179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5"/>
    </row>
    <row r="470" spans="1:19" x14ac:dyDescent="0.3">
      <c r="A470" s="161"/>
      <c r="B470" s="162"/>
      <c r="C470" s="163"/>
      <c r="D470" s="163"/>
      <c r="E470" s="163"/>
      <c r="F470" s="179"/>
      <c r="G470" s="164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5"/>
    </row>
    <row r="471" spans="1:19" x14ac:dyDescent="0.3">
      <c r="A471" s="161"/>
      <c r="B471" s="162"/>
      <c r="C471" s="163"/>
      <c r="D471" s="163"/>
      <c r="E471" s="163"/>
      <c r="F471" s="179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5"/>
    </row>
    <row r="472" spans="1:19" x14ac:dyDescent="0.3">
      <c r="A472" s="161"/>
      <c r="B472" s="162"/>
      <c r="C472" s="163"/>
      <c r="D472" s="163"/>
      <c r="E472" s="163"/>
      <c r="F472" s="179"/>
      <c r="G472" s="164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5"/>
    </row>
    <row r="473" spans="1:19" x14ac:dyDescent="0.3">
      <c r="A473" s="161"/>
      <c r="B473" s="162"/>
      <c r="C473" s="163"/>
      <c r="D473" s="163"/>
      <c r="E473" s="163"/>
      <c r="F473" s="179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5"/>
    </row>
    <row r="474" spans="1:19" x14ac:dyDescent="0.3">
      <c r="A474" s="161"/>
      <c r="B474" s="162"/>
      <c r="C474" s="163"/>
      <c r="D474" s="163"/>
      <c r="E474" s="163"/>
      <c r="F474" s="179"/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5"/>
    </row>
    <row r="475" spans="1:19" x14ac:dyDescent="0.3">
      <c r="A475" s="161"/>
      <c r="B475" s="162"/>
      <c r="C475" s="163"/>
      <c r="D475" s="163"/>
      <c r="E475" s="163"/>
      <c r="F475" s="179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5"/>
    </row>
    <row r="476" spans="1:19" x14ac:dyDescent="0.3">
      <c r="A476" s="161"/>
      <c r="B476" s="162"/>
      <c r="C476" s="4"/>
      <c r="D476" s="163"/>
      <c r="E476" s="163"/>
      <c r="F476" s="179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33"/>
    </row>
    <row r="477" spans="1:19" x14ac:dyDescent="0.3">
      <c r="A477" s="161"/>
      <c r="B477" s="162"/>
      <c r="C477" s="4"/>
      <c r="D477" s="163"/>
      <c r="E477" s="163"/>
      <c r="F477" s="179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5"/>
    </row>
    <row r="478" spans="1:19" x14ac:dyDescent="0.3">
      <c r="A478" s="161"/>
      <c r="B478" s="162"/>
      <c r="C478" s="4"/>
      <c r="D478" s="163"/>
      <c r="E478" s="163"/>
      <c r="F478" s="179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5"/>
    </row>
    <row r="479" spans="1:19" s="24" customFormat="1" ht="19.5" customHeight="1" x14ac:dyDescent="0.3">
      <c r="A479" s="161"/>
      <c r="B479" s="162"/>
      <c r="C479" s="4"/>
      <c r="D479" s="163"/>
      <c r="E479" s="163"/>
      <c r="F479" s="179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5"/>
    </row>
    <row r="480" spans="1:19" s="24" customFormat="1" ht="19.5" customHeight="1" x14ac:dyDescent="0.3">
      <c r="A480" s="161"/>
      <c r="B480" s="162"/>
      <c r="C480" s="4"/>
      <c r="D480" s="163"/>
      <c r="E480" s="163"/>
      <c r="F480" s="179"/>
      <c r="G480" s="164"/>
      <c r="H480" s="164"/>
      <c r="I480" s="164"/>
      <c r="J480" s="164"/>
      <c r="K480" s="164"/>
      <c r="L480" s="164"/>
      <c r="M480" s="164"/>
      <c r="N480" s="164"/>
      <c r="O480" s="164"/>
      <c r="P480" s="164"/>
      <c r="Q480" s="164"/>
      <c r="R480" s="164"/>
      <c r="S480" s="165"/>
    </row>
    <row r="481" spans="1:19" x14ac:dyDescent="0.3">
      <c r="A481" s="161"/>
      <c r="B481" s="162"/>
      <c r="C481" s="163"/>
      <c r="D481" s="163"/>
      <c r="E481" s="163"/>
      <c r="F481" s="179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5"/>
    </row>
    <row r="482" spans="1:19" x14ac:dyDescent="0.3">
      <c r="A482" s="161"/>
      <c r="B482" s="162"/>
      <c r="C482" s="163"/>
      <c r="D482" s="163"/>
      <c r="E482" s="163"/>
      <c r="F482" s="179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  <c r="Q482" s="164"/>
      <c r="R482" s="164"/>
      <c r="S482" s="165"/>
    </row>
    <row r="483" spans="1:19" x14ac:dyDescent="0.3">
      <c r="A483" s="161"/>
      <c r="B483" s="162"/>
      <c r="C483" s="163"/>
      <c r="D483" s="163"/>
      <c r="E483" s="163"/>
      <c r="F483" s="179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5"/>
    </row>
    <row r="484" spans="1:19" x14ac:dyDescent="0.3">
      <c r="A484" s="161"/>
      <c r="B484" s="162"/>
      <c r="C484" s="163"/>
      <c r="D484" s="163"/>
      <c r="E484" s="163"/>
      <c r="F484" s="179"/>
      <c r="G484" s="164"/>
      <c r="H484" s="164"/>
      <c r="I484" s="164"/>
      <c r="J484" s="164"/>
      <c r="K484" s="164"/>
      <c r="L484" s="164"/>
      <c r="M484" s="164"/>
      <c r="N484" s="164"/>
      <c r="O484" s="164"/>
      <c r="P484" s="164"/>
      <c r="Q484" s="164"/>
      <c r="R484" s="164"/>
      <c r="S484" s="165"/>
    </row>
    <row r="485" spans="1:19" x14ac:dyDescent="0.3">
      <c r="A485" s="161"/>
      <c r="B485" s="162"/>
      <c r="C485" s="163"/>
      <c r="D485" s="163"/>
      <c r="E485" s="163"/>
      <c r="F485" s="179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5"/>
    </row>
    <row r="486" spans="1:19" x14ac:dyDescent="0.3">
      <c r="A486" s="161"/>
      <c r="B486" s="162"/>
      <c r="C486" s="163"/>
      <c r="D486" s="163"/>
      <c r="E486" s="163"/>
      <c r="F486" s="179"/>
      <c r="G486" s="164"/>
      <c r="H486" s="164"/>
      <c r="I486" s="164"/>
      <c r="J486" s="164"/>
      <c r="K486" s="164"/>
      <c r="L486" s="164"/>
      <c r="M486" s="164"/>
      <c r="N486" s="164"/>
      <c r="O486" s="164"/>
      <c r="P486" s="164"/>
      <c r="Q486" s="164"/>
      <c r="R486" s="164"/>
      <c r="S486" s="165"/>
    </row>
    <row r="487" spans="1:19" x14ac:dyDescent="0.3">
      <c r="A487" s="161"/>
      <c r="B487" s="162"/>
      <c r="C487" s="163"/>
      <c r="D487" s="163"/>
      <c r="E487" s="163"/>
      <c r="F487" s="179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5"/>
    </row>
    <row r="488" spans="1:19" x14ac:dyDescent="0.3">
      <c r="A488" s="161"/>
      <c r="B488" s="162"/>
      <c r="C488" s="163"/>
      <c r="D488" s="163"/>
      <c r="E488" s="163"/>
      <c r="F488" s="179"/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  <c r="S488" s="165"/>
    </row>
    <row r="489" spans="1:19" s="24" customFormat="1" ht="19.5" customHeight="1" x14ac:dyDescent="0.3">
      <c r="A489" s="161"/>
      <c r="B489" s="162"/>
      <c r="C489" s="4"/>
      <c r="D489" s="163"/>
      <c r="E489" s="163"/>
      <c r="F489" s="179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5"/>
    </row>
    <row r="490" spans="1:19" x14ac:dyDescent="0.3">
      <c r="A490" s="161"/>
      <c r="B490" s="162"/>
      <c r="C490" s="4"/>
      <c r="D490" s="163"/>
      <c r="E490" s="163"/>
      <c r="F490" s="179"/>
      <c r="G490" s="164"/>
      <c r="H490" s="164"/>
      <c r="I490" s="164"/>
      <c r="J490" s="164"/>
      <c r="K490" s="164"/>
      <c r="L490" s="164"/>
      <c r="M490" s="164"/>
      <c r="N490" s="164"/>
      <c r="O490" s="164"/>
      <c r="P490" s="164"/>
      <c r="Q490" s="164"/>
      <c r="R490" s="164"/>
      <c r="S490" s="165"/>
    </row>
    <row r="491" spans="1:19" x14ac:dyDescent="0.3">
      <c r="A491" s="161"/>
      <c r="B491" s="162"/>
      <c r="C491" s="163"/>
      <c r="D491" s="163"/>
      <c r="E491" s="163"/>
      <c r="F491" s="179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5"/>
    </row>
    <row r="492" spans="1:19" x14ac:dyDescent="0.3">
      <c r="A492" s="161"/>
      <c r="B492" s="162"/>
      <c r="C492" s="163"/>
      <c r="D492" s="163"/>
      <c r="E492" s="163"/>
      <c r="F492" s="179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164"/>
      <c r="R492" s="164"/>
      <c r="S492" s="165"/>
    </row>
    <row r="493" spans="1:19" x14ac:dyDescent="0.3">
      <c r="A493" s="161"/>
      <c r="B493" s="162"/>
      <c r="C493" s="163"/>
      <c r="D493" s="163"/>
      <c r="E493" s="163"/>
      <c r="F493" s="179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5"/>
    </row>
    <row r="494" spans="1:19" x14ac:dyDescent="0.3">
      <c r="A494" s="161"/>
      <c r="B494" s="162"/>
      <c r="C494" s="163"/>
      <c r="D494" s="163"/>
      <c r="E494" s="163"/>
      <c r="F494" s="179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164"/>
      <c r="R494" s="164"/>
      <c r="S494" s="165"/>
    </row>
    <row r="495" spans="1:19" x14ac:dyDescent="0.3">
      <c r="A495" s="161"/>
      <c r="B495" s="162"/>
      <c r="C495" s="163"/>
      <c r="D495" s="163"/>
      <c r="E495" s="163"/>
      <c r="F495" s="179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5"/>
    </row>
    <row r="496" spans="1:19" x14ac:dyDescent="0.3">
      <c r="A496" s="161"/>
      <c r="B496" s="162"/>
      <c r="C496" s="163"/>
      <c r="D496" s="163"/>
      <c r="E496" s="163"/>
      <c r="F496" s="179"/>
      <c r="G496" s="164"/>
      <c r="H496" s="164"/>
      <c r="I496" s="164"/>
      <c r="J496" s="164"/>
      <c r="K496" s="164"/>
      <c r="L496" s="164"/>
      <c r="M496" s="164"/>
      <c r="N496" s="164"/>
      <c r="O496" s="164"/>
      <c r="P496" s="164"/>
      <c r="Q496" s="164"/>
      <c r="R496" s="164"/>
      <c r="S496" s="165"/>
    </row>
    <row r="497" spans="1:19" x14ac:dyDescent="0.3">
      <c r="A497" s="161"/>
      <c r="B497" s="162"/>
      <c r="C497" s="163"/>
      <c r="D497" s="163"/>
      <c r="E497" s="163"/>
      <c r="F497" s="179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5"/>
    </row>
    <row r="498" spans="1:19" x14ac:dyDescent="0.3">
      <c r="A498" s="161"/>
      <c r="B498" s="162"/>
      <c r="C498" s="163"/>
      <c r="D498" s="163"/>
      <c r="E498" s="163"/>
      <c r="F498" s="179"/>
      <c r="G498" s="164"/>
      <c r="H498" s="164"/>
      <c r="I498" s="164"/>
      <c r="J498" s="164"/>
      <c r="K498" s="164"/>
      <c r="L498" s="164"/>
      <c r="M498" s="164"/>
      <c r="N498" s="164"/>
      <c r="O498" s="164"/>
      <c r="P498" s="164"/>
      <c r="Q498" s="164"/>
      <c r="R498" s="164"/>
      <c r="S498" s="165"/>
    </row>
    <row r="499" spans="1:19" x14ac:dyDescent="0.3">
      <c r="A499" s="161"/>
      <c r="B499" s="162"/>
      <c r="C499" s="4"/>
      <c r="D499" s="163"/>
      <c r="E499" s="163"/>
      <c r="F499" s="179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5"/>
    </row>
    <row r="500" spans="1:19" s="24" customFormat="1" ht="19.5" customHeight="1" x14ac:dyDescent="0.3">
      <c r="A500" s="161"/>
      <c r="B500" s="162"/>
      <c r="C500" s="4"/>
      <c r="D500" s="163"/>
      <c r="E500" s="163"/>
      <c r="F500" s="179"/>
      <c r="G500" s="164"/>
      <c r="H500" s="164"/>
      <c r="I500" s="164"/>
      <c r="J500" s="164"/>
      <c r="K500" s="164"/>
      <c r="L500" s="164"/>
      <c r="M500" s="164"/>
      <c r="N500" s="164"/>
      <c r="O500" s="164"/>
      <c r="P500" s="164"/>
      <c r="Q500" s="164"/>
      <c r="R500" s="164"/>
      <c r="S500" s="165"/>
    </row>
    <row r="501" spans="1:19" s="24" customFormat="1" ht="19.5" customHeight="1" x14ac:dyDescent="0.3">
      <c r="A501" s="161"/>
      <c r="B501" s="162"/>
      <c r="C501" s="4"/>
      <c r="D501" s="163"/>
      <c r="E501" s="163"/>
      <c r="F501" s="179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5"/>
    </row>
    <row r="502" spans="1:19" s="24" customFormat="1" ht="19.5" customHeight="1" x14ac:dyDescent="0.3">
      <c r="A502" s="161"/>
      <c r="B502" s="162"/>
      <c r="C502" s="4"/>
      <c r="D502" s="163"/>
      <c r="E502" s="163"/>
      <c r="F502" s="179"/>
      <c r="G502" s="164"/>
      <c r="H502" s="164"/>
      <c r="I502" s="164"/>
      <c r="J502" s="164"/>
      <c r="K502" s="164"/>
      <c r="L502" s="164"/>
      <c r="M502" s="164"/>
      <c r="N502" s="164"/>
      <c r="O502" s="164"/>
      <c r="P502" s="164"/>
      <c r="Q502" s="164"/>
      <c r="R502" s="164"/>
      <c r="S502" s="165"/>
    </row>
    <row r="503" spans="1:19" x14ac:dyDescent="0.3">
      <c r="A503" s="161"/>
      <c r="B503" s="162"/>
      <c r="C503" s="163"/>
      <c r="D503" s="163"/>
      <c r="E503" s="163"/>
      <c r="F503" s="179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5"/>
    </row>
    <row r="504" spans="1:19" x14ac:dyDescent="0.3">
      <c r="A504" s="161"/>
      <c r="B504" s="162"/>
      <c r="C504" s="163"/>
      <c r="D504" s="163"/>
      <c r="E504" s="163"/>
      <c r="F504" s="179"/>
      <c r="G504" s="164"/>
      <c r="H504" s="164"/>
      <c r="I504" s="164"/>
      <c r="J504" s="164"/>
      <c r="K504" s="164"/>
      <c r="L504" s="164"/>
      <c r="M504" s="164"/>
      <c r="N504" s="164"/>
      <c r="O504" s="164"/>
      <c r="P504" s="164"/>
      <c r="Q504" s="164"/>
      <c r="R504" s="164"/>
      <c r="S504" s="165"/>
    </row>
    <row r="505" spans="1:19" x14ac:dyDescent="0.3">
      <c r="A505" s="161"/>
      <c r="B505" s="162"/>
      <c r="C505" s="163"/>
      <c r="D505" s="163"/>
      <c r="E505" s="163"/>
      <c r="F505" s="179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5"/>
    </row>
    <row r="506" spans="1:19" x14ac:dyDescent="0.3">
      <c r="A506" s="161"/>
      <c r="B506" s="162"/>
      <c r="C506" s="163"/>
      <c r="D506" s="163"/>
      <c r="E506" s="163"/>
      <c r="F506" s="179"/>
      <c r="G506" s="164"/>
      <c r="H506" s="164"/>
      <c r="I506" s="164"/>
      <c r="J506" s="164"/>
      <c r="K506" s="164"/>
      <c r="L506" s="164"/>
      <c r="M506" s="164"/>
      <c r="N506" s="164"/>
      <c r="O506" s="164"/>
      <c r="P506" s="164"/>
      <c r="Q506" s="164"/>
      <c r="R506" s="164"/>
      <c r="S506" s="165"/>
    </row>
    <row r="507" spans="1:19" x14ac:dyDescent="0.3">
      <c r="A507" s="161"/>
      <c r="B507" s="162"/>
      <c r="C507" s="163"/>
      <c r="D507" s="163"/>
      <c r="E507" s="163"/>
      <c r="F507" s="179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5"/>
    </row>
    <row r="508" spans="1:19" x14ac:dyDescent="0.3">
      <c r="A508" s="161"/>
      <c r="B508" s="162"/>
      <c r="C508" s="163"/>
      <c r="D508" s="163"/>
      <c r="E508" s="163"/>
      <c r="F508" s="179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  <c r="S508" s="165"/>
    </row>
    <row r="509" spans="1:19" x14ac:dyDescent="0.3">
      <c r="A509" s="161"/>
      <c r="B509" s="162"/>
      <c r="C509" s="163"/>
      <c r="D509" s="163"/>
      <c r="E509" s="163"/>
      <c r="F509" s="179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5"/>
    </row>
    <row r="510" spans="1:19" x14ac:dyDescent="0.3">
      <c r="A510" s="161"/>
      <c r="B510" s="162"/>
      <c r="C510" s="163"/>
      <c r="D510" s="163"/>
      <c r="E510" s="163"/>
      <c r="F510" s="179"/>
      <c r="G510" s="164"/>
      <c r="H510" s="164"/>
      <c r="I510" s="164"/>
      <c r="J510" s="164"/>
      <c r="K510" s="164"/>
      <c r="L510" s="164"/>
      <c r="M510" s="164"/>
      <c r="N510" s="164"/>
      <c r="O510" s="164"/>
      <c r="P510" s="164"/>
      <c r="Q510" s="164"/>
      <c r="R510" s="164"/>
      <c r="S510" s="165"/>
    </row>
    <row r="511" spans="1:19" x14ac:dyDescent="0.3">
      <c r="A511" s="161"/>
      <c r="B511" s="162"/>
      <c r="C511" s="4"/>
      <c r="D511" s="163"/>
      <c r="E511" s="163"/>
      <c r="F511" s="179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5"/>
    </row>
    <row r="512" spans="1:19" x14ac:dyDescent="0.3">
      <c r="A512" s="161"/>
      <c r="B512" s="162"/>
      <c r="C512" s="163"/>
      <c r="D512" s="163"/>
      <c r="E512" s="163"/>
      <c r="F512" s="179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64"/>
      <c r="R512" s="164"/>
      <c r="S512" s="165"/>
    </row>
    <row r="513" spans="1:19" x14ac:dyDescent="0.3">
      <c r="A513" s="161"/>
      <c r="B513" s="162"/>
      <c r="C513" s="163"/>
      <c r="D513" s="163"/>
      <c r="E513" s="163"/>
      <c r="F513" s="179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5"/>
    </row>
    <row r="514" spans="1:19" x14ac:dyDescent="0.3">
      <c r="A514" s="161"/>
      <c r="B514" s="162"/>
      <c r="C514" s="163"/>
      <c r="D514" s="163"/>
      <c r="E514" s="163"/>
      <c r="F514" s="179"/>
      <c r="G514" s="164"/>
      <c r="H514" s="164"/>
      <c r="I514" s="164"/>
      <c r="J514" s="164"/>
      <c r="K514" s="164"/>
      <c r="L514" s="164"/>
      <c r="M514" s="164"/>
      <c r="N514" s="164"/>
      <c r="O514" s="164"/>
      <c r="P514" s="164"/>
      <c r="Q514" s="164"/>
      <c r="R514" s="164"/>
      <c r="S514" s="165"/>
    </row>
    <row r="515" spans="1:19" x14ac:dyDescent="0.3">
      <c r="A515" s="161"/>
      <c r="B515" s="162"/>
      <c r="C515" s="163"/>
      <c r="D515" s="163"/>
      <c r="E515" s="163"/>
      <c r="F515" s="179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5"/>
    </row>
    <row r="516" spans="1:19" x14ac:dyDescent="0.3">
      <c r="A516" s="161"/>
      <c r="B516" s="162"/>
      <c r="C516" s="163"/>
      <c r="D516" s="163"/>
      <c r="E516" s="163"/>
      <c r="F516" s="179"/>
      <c r="G516" s="164"/>
      <c r="H516" s="164"/>
      <c r="I516" s="164"/>
      <c r="J516" s="164"/>
      <c r="K516" s="164"/>
      <c r="L516" s="164"/>
      <c r="M516" s="164"/>
      <c r="N516" s="164"/>
      <c r="O516" s="164"/>
      <c r="P516" s="164"/>
      <c r="Q516" s="164"/>
      <c r="R516" s="164"/>
      <c r="S516" s="165"/>
    </row>
    <row r="517" spans="1:19" x14ac:dyDescent="0.3">
      <c r="A517" s="161"/>
      <c r="B517" s="162"/>
      <c r="C517" s="163"/>
      <c r="D517" s="163"/>
      <c r="E517" s="163"/>
      <c r="F517" s="179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5"/>
    </row>
    <row r="518" spans="1:19" x14ac:dyDescent="0.3">
      <c r="A518" s="161"/>
      <c r="B518" s="162"/>
      <c r="C518" s="163"/>
      <c r="D518" s="163"/>
      <c r="E518" s="163"/>
      <c r="F518" s="179"/>
      <c r="G518" s="164"/>
      <c r="H518" s="164"/>
      <c r="I518" s="164"/>
      <c r="J518" s="164"/>
      <c r="K518" s="164"/>
      <c r="L518" s="164"/>
      <c r="M518" s="164"/>
      <c r="N518" s="164"/>
      <c r="O518" s="164"/>
      <c r="P518" s="164"/>
      <c r="Q518" s="164"/>
      <c r="R518" s="164"/>
      <c r="S518" s="165"/>
    </row>
    <row r="519" spans="1:19" x14ac:dyDescent="0.3">
      <c r="A519" s="161"/>
      <c r="B519" s="162"/>
      <c r="C519" s="163"/>
      <c r="D519" s="163"/>
      <c r="E519" s="163"/>
      <c r="F519" s="179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5"/>
    </row>
    <row r="520" spans="1:19" x14ac:dyDescent="0.3">
      <c r="A520" s="161"/>
      <c r="B520" s="162"/>
      <c r="C520" s="4"/>
      <c r="D520" s="163"/>
      <c r="E520" s="163"/>
      <c r="F520" s="179"/>
      <c r="G520" s="164"/>
      <c r="H520" s="164"/>
      <c r="I520" s="164"/>
      <c r="J520" s="164"/>
      <c r="K520" s="164"/>
      <c r="L520" s="164"/>
      <c r="M520" s="164"/>
      <c r="N520" s="164"/>
      <c r="O520" s="164"/>
      <c r="P520" s="164"/>
      <c r="Q520" s="164"/>
      <c r="R520" s="164"/>
      <c r="S520" s="165"/>
    </row>
    <row r="521" spans="1:19" s="24" customFormat="1" ht="19.5" customHeight="1" x14ac:dyDescent="0.3">
      <c r="A521" s="161"/>
      <c r="B521" s="162"/>
      <c r="C521" s="4"/>
      <c r="D521" s="163"/>
      <c r="E521" s="163"/>
      <c r="F521" s="179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5"/>
    </row>
    <row r="522" spans="1:19" s="24" customFormat="1" ht="19.5" customHeight="1" x14ac:dyDescent="0.3">
      <c r="A522" s="161"/>
      <c r="B522" s="166"/>
      <c r="C522" s="4"/>
      <c r="D522" s="163"/>
      <c r="E522" s="163"/>
      <c r="F522" s="179"/>
      <c r="G522" s="164"/>
      <c r="H522" s="164"/>
      <c r="I522" s="164"/>
      <c r="J522" s="164"/>
      <c r="K522" s="164"/>
      <c r="L522" s="164"/>
      <c r="M522" s="164"/>
      <c r="N522" s="164"/>
      <c r="O522" s="164"/>
      <c r="P522" s="164"/>
      <c r="Q522" s="164"/>
      <c r="R522" s="164"/>
      <c r="S522" s="165"/>
    </row>
    <row r="523" spans="1:19" s="24" customFormat="1" ht="19.5" customHeight="1" x14ac:dyDescent="0.3">
      <c r="A523" s="161"/>
      <c r="B523" s="166"/>
      <c r="C523" s="4"/>
      <c r="D523" s="163"/>
      <c r="E523" s="163"/>
      <c r="F523" s="179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5"/>
    </row>
    <row r="524" spans="1:19" x14ac:dyDescent="0.3">
      <c r="A524" s="161"/>
      <c r="B524" s="162"/>
      <c r="C524" s="163"/>
      <c r="D524" s="163"/>
      <c r="E524" s="163"/>
      <c r="F524" s="179"/>
      <c r="G524" s="164"/>
      <c r="H524" s="164"/>
      <c r="I524" s="164"/>
      <c r="J524" s="164"/>
      <c r="K524" s="164"/>
      <c r="L524" s="164"/>
      <c r="M524" s="164"/>
      <c r="N524" s="164"/>
      <c r="O524" s="164"/>
      <c r="P524" s="164"/>
      <c r="Q524" s="164"/>
      <c r="R524" s="164"/>
      <c r="S524" s="165"/>
    </row>
    <row r="525" spans="1:19" x14ac:dyDescent="0.3">
      <c r="A525" s="161"/>
      <c r="B525" s="162"/>
      <c r="C525" s="163"/>
      <c r="D525" s="163"/>
      <c r="E525" s="163"/>
      <c r="F525" s="179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5"/>
    </row>
    <row r="526" spans="1:19" x14ac:dyDescent="0.3">
      <c r="A526" s="161"/>
      <c r="B526" s="162"/>
      <c r="C526" s="163"/>
      <c r="D526" s="163"/>
      <c r="E526" s="163"/>
      <c r="F526" s="179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5"/>
    </row>
    <row r="527" spans="1:19" x14ac:dyDescent="0.3">
      <c r="A527" s="161"/>
      <c r="B527" s="162"/>
      <c r="C527" s="163"/>
      <c r="D527" s="163"/>
      <c r="E527" s="163"/>
      <c r="F527" s="179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5"/>
    </row>
    <row r="528" spans="1:19" x14ac:dyDescent="0.3">
      <c r="A528" s="159"/>
      <c r="B528" s="162"/>
      <c r="C528" s="151"/>
      <c r="D528" s="151"/>
      <c r="E528" s="151"/>
      <c r="F528" s="181"/>
      <c r="G528" s="152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  <c r="R528" s="153"/>
      <c r="S528" s="154"/>
    </row>
    <row r="529" spans="1:19" x14ac:dyDescent="0.3">
      <c r="A529" s="21"/>
      <c r="B529" s="160"/>
      <c r="C529" s="64"/>
      <c r="D529" s="64"/>
      <c r="E529" s="64"/>
      <c r="F529" s="111"/>
      <c r="G529" s="65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56"/>
    </row>
    <row r="530" spans="1:19" x14ac:dyDescent="0.3">
      <c r="A530" s="21"/>
      <c r="B530" s="63"/>
      <c r="C530" s="64"/>
      <c r="D530" s="64"/>
      <c r="E530" s="64"/>
      <c r="F530" s="111"/>
      <c r="G530" s="65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56"/>
    </row>
    <row r="531" spans="1:19" x14ac:dyDescent="0.3">
      <c r="A531" s="71"/>
      <c r="B531" s="63"/>
      <c r="C531" s="64"/>
      <c r="D531" s="64"/>
      <c r="E531" s="64"/>
      <c r="F531" s="111"/>
      <c r="G531" s="65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56"/>
    </row>
    <row r="532" spans="1:19" s="24" customFormat="1" ht="19.5" customHeight="1" x14ac:dyDescent="0.3">
      <c r="A532" s="71"/>
      <c r="B532" s="77"/>
      <c r="C532" s="81"/>
      <c r="D532" s="82"/>
      <c r="E532" s="82"/>
      <c r="F532" s="174"/>
      <c r="G532" s="75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84"/>
    </row>
    <row r="533" spans="1:19" s="24" customFormat="1" ht="19.5" customHeight="1" x14ac:dyDescent="0.3">
      <c r="A533" s="71"/>
      <c r="B533" s="72"/>
      <c r="C533" s="81"/>
      <c r="D533" s="82"/>
      <c r="E533" s="82"/>
      <c r="F533" s="174"/>
      <c r="G533" s="75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84"/>
    </row>
    <row r="534" spans="1:19" x14ac:dyDescent="0.3">
      <c r="A534" s="71"/>
      <c r="B534" s="72"/>
      <c r="C534" s="81"/>
      <c r="D534" s="82"/>
      <c r="E534" s="82"/>
      <c r="F534" s="111"/>
      <c r="G534" s="65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56"/>
    </row>
    <row r="535" spans="1:19" x14ac:dyDescent="0.3">
      <c r="A535" s="21"/>
      <c r="B535" s="72"/>
      <c r="C535" s="73"/>
      <c r="D535" s="74"/>
      <c r="E535" s="74"/>
      <c r="F535" s="111"/>
      <c r="G535" s="65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56"/>
    </row>
    <row r="536" spans="1:19" s="24" customFormat="1" ht="19.5" customHeight="1" x14ac:dyDescent="0.3">
      <c r="A536" s="21"/>
      <c r="B536" s="72"/>
      <c r="C536" s="73"/>
      <c r="D536" s="74"/>
      <c r="E536" s="74"/>
      <c r="F536" s="111"/>
      <c r="G536" s="75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84"/>
    </row>
    <row r="537" spans="1:19" s="24" customFormat="1" ht="19.5" customHeight="1" x14ac:dyDescent="0.3">
      <c r="A537" s="21"/>
      <c r="B537" s="63"/>
      <c r="C537" s="73"/>
      <c r="D537" s="74"/>
      <c r="E537" s="74"/>
      <c r="F537" s="174"/>
      <c r="G537" s="75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84"/>
    </row>
    <row r="538" spans="1:19" s="24" customFormat="1" ht="19.5" customHeight="1" x14ac:dyDescent="0.3">
      <c r="A538" s="21"/>
      <c r="B538" s="63"/>
      <c r="C538" s="73"/>
      <c r="D538" s="74"/>
      <c r="E538" s="74"/>
      <c r="F538" s="174"/>
      <c r="G538" s="75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84"/>
    </row>
    <row r="539" spans="1:19" x14ac:dyDescent="0.3">
      <c r="A539" s="21"/>
      <c r="B539" s="63"/>
      <c r="C539" s="73"/>
      <c r="D539" s="74"/>
      <c r="E539" s="74"/>
      <c r="F539" s="111"/>
      <c r="G539" s="65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56"/>
    </row>
    <row r="540" spans="1:19" x14ac:dyDescent="0.3">
      <c r="A540" s="21"/>
      <c r="B540" s="63"/>
      <c r="C540" s="64"/>
      <c r="D540" s="64"/>
      <c r="E540" s="64"/>
      <c r="F540" s="111"/>
      <c r="G540" s="65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56"/>
    </row>
    <row r="541" spans="1:19" x14ac:dyDescent="0.3">
      <c r="A541" s="21"/>
      <c r="B541" s="63"/>
      <c r="C541" s="64"/>
      <c r="D541" s="64"/>
      <c r="E541" s="64"/>
      <c r="F541" s="111"/>
      <c r="G541" s="65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56"/>
    </row>
    <row r="542" spans="1:19" x14ac:dyDescent="0.3">
      <c r="A542" s="21"/>
      <c r="B542" s="63"/>
      <c r="C542" s="64"/>
      <c r="D542" s="64"/>
      <c r="E542" s="64"/>
      <c r="F542" s="111"/>
      <c r="G542" s="65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56"/>
    </row>
    <row r="543" spans="1:19" x14ac:dyDescent="0.3">
      <c r="A543" s="71"/>
      <c r="B543" s="63"/>
      <c r="C543" s="64"/>
      <c r="D543" s="64"/>
      <c r="E543" s="64"/>
      <c r="F543" s="111"/>
      <c r="G543" s="65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56"/>
    </row>
    <row r="544" spans="1:19" x14ac:dyDescent="0.3">
      <c r="A544" s="21"/>
      <c r="B544" s="63"/>
      <c r="C544" s="64"/>
      <c r="D544" s="64"/>
      <c r="E544" s="64"/>
      <c r="F544" s="111"/>
      <c r="G544" s="65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56"/>
    </row>
    <row r="545" spans="1:19" x14ac:dyDescent="0.3">
      <c r="A545" s="21"/>
      <c r="B545" s="72"/>
      <c r="C545" s="64"/>
      <c r="D545" s="64"/>
      <c r="E545" s="64"/>
      <c r="F545" s="111"/>
      <c r="G545" s="65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56"/>
    </row>
    <row r="546" spans="1:19" x14ac:dyDescent="0.3">
      <c r="A546" s="21"/>
      <c r="B546" s="72"/>
      <c r="C546" s="64"/>
      <c r="D546" s="64"/>
      <c r="E546" s="64"/>
      <c r="F546" s="111"/>
      <c r="G546" s="65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56"/>
    </row>
    <row r="547" spans="1:19" x14ac:dyDescent="0.3">
      <c r="A547" s="21"/>
      <c r="B547" s="72"/>
      <c r="C547" s="64"/>
      <c r="D547" s="64"/>
      <c r="E547" s="64"/>
      <c r="F547" s="111"/>
      <c r="G547" s="65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56"/>
    </row>
    <row r="548" spans="1:19" s="24" customFormat="1" ht="19.5" customHeight="1" x14ac:dyDescent="0.3">
      <c r="A548" s="21"/>
      <c r="B548" s="63"/>
      <c r="C548" s="73"/>
      <c r="D548" s="74"/>
      <c r="E548" s="74"/>
      <c r="F548" s="174"/>
      <c r="G548" s="75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84"/>
    </row>
    <row r="549" spans="1:19" s="24" customFormat="1" ht="19.5" customHeight="1" x14ac:dyDescent="0.3">
      <c r="A549" s="21"/>
      <c r="B549" s="63"/>
      <c r="C549" s="73"/>
      <c r="D549" s="74"/>
      <c r="E549" s="74"/>
      <c r="F549" s="174"/>
      <c r="G549" s="75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84"/>
    </row>
    <row r="550" spans="1:19" x14ac:dyDescent="0.3">
      <c r="A550" s="21"/>
      <c r="B550" s="63"/>
      <c r="C550" s="73"/>
      <c r="D550" s="74"/>
      <c r="E550" s="74"/>
      <c r="F550" s="111"/>
      <c r="G550" s="65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56"/>
    </row>
    <row r="551" spans="1:19" x14ac:dyDescent="0.3">
      <c r="A551" s="21"/>
      <c r="B551" s="63"/>
      <c r="C551" s="64"/>
      <c r="D551" s="64"/>
      <c r="E551" s="64"/>
      <c r="F551" s="111"/>
      <c r="G551" s="65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56"/>
    </row>
    <row r="552" spans="1:19" x14ac:dyDescent="0.3">
      <c r="A552" s="71"/>
      <c r="B552" s="63"/>
      <c r="C552" s="64"/>
      <c r="D552" s="64"/>
      <c r="E552" s="64"/>
      <c r="F552" s="111"/>
      <c r="G552" s="65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56"/>
    </row>
    <row r="553" spans="1:19" x14ac:dyDescent="0.3">
      <c r="A553" s="71"/>
      <c r="B553" s="63"/>
      <c r="C553" s="64"/>
      <c r="D553" s="64"/>
      <c r="E553" s="64"/>
      <c r="F553" s="111"/>
      <c r="G553" s="65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56"/>
    </row>
    <row r="554" spans="1:19" x14ac:dyDescent="0.3">
      <c r="A554" s="71"/>
      <c r="B554" s="63"/>
      <c r="C554" s="64"/>
      <c r="D554" s="64"/>
      <c r="E554" s="64"/>
      <c r="F554" s="111"/>
      <c r="G554" s="65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56"/>
    </row>
    <row r="555" spans="1:19" x14ac:dyDescent="0.3">
      <c r="A555" s="71"/>
      <c r="B555" s="63"/>
      <c r="C555" s="64"/>
      <c r="D555" s="64"/>
      <c r="E555" s="64"/>
      <c r="F555" s="111"/>
      <c r="G555" s="65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56"/>
    </row>
    <row r="556" spans="1:19" x14ac:dyDescent="0.3">
      <c r="A556" s="21"/>
      <c r="B556" s="72"/>
      <c r="C556" s="64"/>
      <c r="D556" s="64"/>
      <c r="E556" s="64"/>
      <c r="F556" s="111"/>
      <c r="G556" s="65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56"/>
    </row>
    <row r="557" spans="1:19" x14ac:dyDescent="0.3">
      <c r="A557" s="21"/>
      <c r="B557" s="72"/>
      <c r="C557" s="64"/>
      <c r="D557" s="64"/>
      <c r="E557" s="64"/>
      <c r="F557" s="111"/>
      <c r="G557" s="65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56"/>
    </row>
    <row r="558" spans="1:19" x14ac:dyDescent="0.3">
      <c r="A558" s="21"/>
      <c r="B558" s="63"/>
      <c r="C558" s="64"/>
      <c r="D558" s="64"/>
      <c r="E558" s="64"/>
      <c r="F558" s="111"/>
      <c r="G558" s="65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56"/>
    </row>
    <row r="559" spans="1:19" s="1" customFormat="1" x14ac:dyDescent="0.3">
      <c r="A559" s="21"/>
      <c r="B559" s="63"/>
      <c r="C559" s="73"/>
      <c r="D559" s="74"/>
      <c r="E559" s="74"/>
      <c r="F559" s="173"/>
      <c r="G559" s="58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6"/>
    </row>
    <row r="560" spans="1:19" s="1" customFormat="1" x14ac:dyDescent="0.3">
      <c r="A560" s="21"/>
      <c r="B560" s="63"/>
      <c r="C560" s="73"/>
      <c r="D560" s="74"/>
      <c r="E560" s="74"/>
      <c r="F560" s="173"/>
      <c r="G560" s="58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6"/>
    </row>
    <row r="561" spans="1:19" s="1" customFormat="1" x14ac:dyDescent="0.3">
      <c r="A561" s="21"/>
      <c r="B561" s="63"/>
      <c r="C561" s="73"/>
      <c r="D561" s="74"/>
      <c r="E561" s="74"/>
      <c r="F561" s="173"/>
      <c r="G561" s="60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56"/>
    </row>
    <row r="562" spans="1:19" x14ac:dyDescent="0.3">
      <c r="A562" s="21"/>
      <c r="B562" s="63"/>
      <c r="C562" s="73"/>
      <c r="D562" s="74"/>
      <c r="E562" s="74"/>
      <c r="F562" s="111"/>
      <c r="G562" s="65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124"/>
    </row>
    <row r="563" spans="1:19" x14ac:dyDescent="0.3">
      <c r="A563" s="21"/>
      <c r="B563" s="63"/>
      <c r="C563" s="73"/>
      <c r="D563" s="74"/>
      <c r="E563" s="74"/>
      <c r="F563" s="111"/>
      <c r="G563" s="65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56"/>
    </row>
    <row r="564" spans="1:19" x14ac:dyDescent="0.3">
      <c r="A564" s="71">
        <v>26</v>
      </c>
      <c r="B564" s="63"/>
      <c r="C564" s="64"/>
      <c r="D564" s="64"/>
      <c r="E564" s="64"/>
      <c r="F564" s="111"/>
      <c r="G564" s="65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56"/>
    </row>
    <row r="565" spans="1:19" x14ac:dyDescent="0.3">
      <c r="A565" s="71"/>
      <c r="B565" s="63"/>
      <c r="C565" s="64"/>
      <c r="D565" s="64"/>
      <c r="E565" s="64"/>
      <c r="F565" s="111"/>
      <c r="G565" s="65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56"/>
    </row>
    <row r="566" spans="1:19" x14ac:dyDescent="0.3">
      <c r="A566" s="71"/>
      <c r="B566" s="77"/>
      <c r="C566" s="64"/>
      <c r="D566" s="64"/>
      <c r="E566" s="64"/>
      <c r="F566" s="111"/>
      <c r="G566" s="65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56"/>
    </row>
    <row r="567" spans="1:19" x14ac:dyDescent="0.3">
      <c r="A567" s="71"/>
      <c r="B567" s="72"/>
      <c r="C567" s="64"/>
      <c r="D567" s="64"/>
      <c r="E567" s="64"/>
      <c r="F567" s="111"/>
      <c r="G567" s="65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56"/>
    </row>
    <row r="568" spans="1:19" x14ac:dyDescent="0.3">
      <c r="A568" s="71"/>
      <c r="B568" s="72"/>
      <c r="C568" s="64"/>
      <c r="D568" s="64"/>
      <c r="E568" s="64"/>
      <c r="F568" s="111"/>
      <c r="G568" s="65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56"/>
    </row>
    <row r="569" spans="1:19" x14ac:dyDescent="0.3">
      <c r="A569" s="71"/>
      <c r="B569" s="72"/>
      <c r="C569" s="64"/>
      <c r="D569" s="64"/>
      <c r="E569" s="64"/>
      <c r="F569" s="111"/>
      <c r="G569" s="65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56"/>
    </row>
    <row r="570" spans="1:19" x14ac:dyDescent="0.3">
      <c r="A570" s="71"/>
      <c r="B570" s="72"/>
      <c r="C570" s="64"/>
      <c r="D570" s="64"/>
      <c r="E570" s="64"/>
      <c r="F570" s="111"/>
      <c r="G570" s="65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56"/>
    </row>
    <row r="571" spans="1:19" x14ac:dyDescent="0.3">
      <c r="A571" s="71"/>
      <c r="B571" s="72"/>
      <c r="C571" s="64"/>
      <c r="D571" s="64"/>
      <c r="E571" s="64"/>
      <c r="F571" s="111"/>
      <c r="G571" s="65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56"/>
    </row>
    <row r="572" spans="1:19" x14ac:dyDescent="0.3">
      <c r="A572" s="21"/>
      <c r="B572" s="72"/>
      <c r="C572" s="73"/>
      <c r="D572" s="74"/>
      <c r="E572" s="74"/>
      <c r="F572" s="111"/>
      <c r="G572" s="65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56"/>
    </row>
    <row r="573" spans="1:19" s="1" customFormat="1" x14ac:dyDescent="0.3">
      <c r="A573" s="21"/>
      <c r="B573" s="63"/>
      <c r="C573" s="73"/>
      <c r="D573" s="74"/>
      <c r="E573" s="74"/>
      <c r="F573" s="173"/>
      <c r="G573" s="58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6"/>
    </row>
    <row r="574" spans="1:19" s="1" customFormat="1" x14ac:dyDescent="0.3">
      <c r="A574" s="21"/>
      <c r="B574" s="63"/>
      <c r="C574" s="73"/>
      <c r="D574" s="74"/>
      <c r="E574" s="74"/>
      <c r="F574" s="173"/>
      <c r="G574" s="58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6"/>
    </row>
    <row r="575" spans="1:19" x14ac:dyDescent="0.3">
      <c r="A575" s="21"/>
      <c r="B575" s="63"/>
      <c r="C575" s="64"/>
      <c r="D575" s="64"/>
      <c r="E575" s="64"/>
      <c r="F575" s="111"/>
      <c r="G575" s="65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56"/>
    </row>
    <row r="576" spans="1:19" x14ac:dyDescent="0.3">
      <c r="A576" s="21"/>
      <c r="B576" s="63"/>
      <c r="C576" s="64"/>
      <c r="D576" s="64"/>
      <c r="E576" s="64"/>
      <c r="F576" s="111"/>
      <c r="G576" s="65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56"/>
    </row>
    <row r="577" spans="1:19" x14ac:dyDescent="0.3">
      <c r="A577" s="21"/>
      <c r="B577" s="63"/>
      <c r="C577" s="64"/>
      <c r="D577" s="64"/>
      <c r="E577" s="64"/>
      <c r="F577" s="111"/>
      <c r="G577" s="65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56"/>
    </row>
    <row r="578" spans="1:19" x14ac:dyDescent="0.3">
      <c r="A578" s="21"/>
      <c r="B578" s="63"/>
      <c r="C578" s="64"/>
      <c r="D578" s="64"/>
      <c r="E578" s="64"/>
      <c r="F578" s="111"/>
      <c r="G578" s="65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56"/>
    </row>
    <row r="579" spans="1:19" x14ac:dyDescent="0.3">
      <c r="A579" s="21"/>
      <c r="B579" s="63"/>
      <c r="C579" s="64"/>
      <c r="D579" s="64"/>
      <c r="E579" s="64"/>
      <c r="F579" s="111"/>
      <c r="G579" s="65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56"/>
    </row>
    <row r="580" spans="1:19" x14ac:dyDescent="0.3">
      <c r="A580" s="71"/>
      <c r="B580" s="63"/>
      <c r="C580" s="64"/>
      <c r="D580" s="64"/>
      <c r="E580" s="64"/>
      <c r="F580" s="111"/>
      <c r="G580" s="65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56"/>
    </row>
    <row r="581" spans="1:19" x14ac:dyDescent="0.3">
      <c r="A581" s="71"/>
      <c r="B581" s="72"/>
      <c r="C581" s="64"/>
      <c r="D581" s="64"/>
      <c r="E581" s="64"/>
      <c r="F581" s="111"/>
      <c r="G581" s="65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56"/>
    </row>
    <row r="582" spans="1:19" x14ac:dyDescent="0.3">
      <c r="A582" s="71"/>
      <c r="B582" s="72"/>
      <c r="C582" s="64"/>
      <c r="D582" s="64"/>
      <c r="E582" s="64"/>
      <c r="F582" s="111"/>
      <c r="G582" s="65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56"/>
    </row>
    <row r="583" spans="1:19" s="1" customFormat="1" x14ac:dyDescent="0.3">
      <c r="A583" s="21"/>
      <c r="B583" s="63"/>
      <c r="C583" s="73"/>
      <c r="D583" s="74"/>
      <c r="E583" s="74"/>
      <c r="F583" s="173"/>
      <c r="G583" s="60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56"/>
    </row>
    <row r="584" spans="1:19" s="1" customFormat="1" x14ac:dyDescent="0.3">
      <c r="A584" s="21"/>
      <c r="B584" s="63"/>
      <c r="C584" s="73"/>
      <c r="D584" s="74"/>
      <c r="E584" s="74"/>
      <c r="F584" s="173"/>
      <c r="G584" s="60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56"/>
    </row>
    <row r="585" spans="1:19" x14ac:dyDescent="0.3">
      <c r="A585" s="21"/>
      <c r="B585" s="63"/>
      <c r="C585" s="64"/>
      <c r="D585" s="64"/>
      <c r="E585" s="64"/>
      <c r="F585" s="111"/>
      <c r="G585" s="65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56"/>
    </row>
    <row r="586" spans="1:19" x14ac:dyDescent="0.3">
      <c r="A586" s="21"/>
      <c r="B586" s="63"/>
      <c r="C586" s="64"/>
      <c r="D586" s="64"/>
      <c r="E586" s="64"/>
      <c r="F586" s="111"/>
      <c r="G586" s="65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56"/>
    </row>
    <row r="587" spans="1:19" x14ac:dyDescent="0.3">
      <c r="A587" s="21"/>
      <c r="B587" s="63"/>
      <c r="C587" s="64"/>
      <c r="D587" s="64"/>
      <c r="E587" s="64"/>
      <c r="F587" s="111"/>
      <c r="G587" s="65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56"/>
    </row>
    <row r="588" spans="1:19" x14ac:dyDescent="0.3">
      <c r="A588" s="21"/>
      <c r="B588" s="63"/>
      <c r="C588" s="64"/>
      <c r="D588" s="64"/>
      <c r="E588" s="64"/>
      <c r="F588" s="111"/>
      <c r="G588" s="65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56"/>
    </row>
    <row r="589" spans="1:19" x14ac:dyDescent="0.3">
      <c r="A589" s="21"/>
      <c r="B589" s="63"/>
      <c r="C589" s="64"/>
      <c r="D589" s="64"/>
      <c r="E589" s="64"/>
      <c r="F589" s="111"/>
      <c r="G589" s="65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56"/>
    </row>
    <row r="590" spans="1:19" x14ac:dyDescent="0.3">
      <c r="A590" s="21"/>
      <c r="B590" s="63"/>
      <c r="C590" s="64"/>
      <c r="D590" s="64"/>
      <c r="E590" s="64"/>
      <c r="F590" s="111"/>
      <c r="G590" s="65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56"/>
    </row>
    <row r="591" spans="1:19" x14ac:dyDescent="0.3">
      <c r="A591" s="71"/>
      <c r="B591" s="77"/>
      <c r="C591" s="64"/>
      <c r="D591" s="64"/>
      <c r="E591" s="64"/>
      <c r="F591" s="111"/>
      <c r="G591" s="65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56"/>
    </row>
    <row r="592" spans="1:19" x14ac:dyDescent="0.3">
      <c r="A592" s="71"/>
      <c r="B592" s="72"/>
      <c r="C592" s="64"/>
      <c r="D592" s="64"/>
      <c r="E592" s="64"/>
      <c r="F592" s="111"/>
      <c r="G592" s="65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56"/>
    </row>
    <row r="593" spans="1:19" s="24" customFormat="1" ht="19.5" customHeight="1" x14ac:dyDescent="0.3">
      <c r="A593" s="71"/>
      <c r="B593" s="72"/>
      <c r="C593" s="73"/>
      <c r="D593" s="74"/>
      <c r="E593" s="74"/>
      <c r="F593" s="174"/>
      <c r="G593" s="75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84"/>
    </row>
    <row r="594" spans="1:19" s="1" customFormat="1" ht="19.5" customHeight="1" x14ac:dyDescent="0.3">
      <c r="A594" s="71"/>
      <c r="B594" s="72"/>
      <c r="C594" s="68"/>
      <c r="D594" s="69"/>
      <c r="E594" s="69"/>
      <c r="F594" s="182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70"/>
    </row>
    <row r="595" spans="1:19" ht="20.45" customHeight="1" x14ac:dyDescent="0.3">
      <c r="A595" s="71"/>
      <c r="B595" s="72"/>
      <c r="C595" s="115"/>
      <c r="D595" s="115"/>
      <c r="E595" s="185"/>
      <c r="F595" s="115"/>
      <c r="G595" s="115"/>
      <c r="H595" s="115"/>
      <c r="I595" s="115"/>
      <c r="J595" s="115"/>
      <c r="K595" s="115"/>
      <c r="L595" s="280"/>
      <c r="S595" s="267"/>
    </row>
    <row r="596" spans="1:19" x14ac:dyDescent="0.3">
      <c r="A596" s="21"/>
      <c r="B596" s="72"/>
    </row>
    <row r="597" spans="1:19" x14ac:dyDescent="0.3">
      <c r="A597" s="21"/>
      <c r="B597" s="72"/>
    </row>
    <row r="598" spans="1:19" x14ac:dyDescent="0.3">
      <c r="A598" s="21"/>
      <c r="B598" s="72"/>
    </row>
    <row r="599" spans="1:19" x14ac:dyDescent="0.3">
      <c r="A599" s="21"/>
      <c r="B599" s="63"/>
    </row>
    <row r="600" spans="1:19" x14ac:dyDescent="0.3">
      <c r="A600" s="21"/>
      <c r="B600" s="63"/>
    </row>
    <row r="601" spans="1:19" x14ac:dyDescent="0.3">
      <c r="A601" s="21"/>
      <c r="B601" s="63"/>
    </row>
    <row r="602" spans="1:19" x14ac:dyDescent="0.3">
      <c r="A602" s="21"/>
      <c r="B602" s="63"/>
    </row>
    <row r="603" spans="1:19" x14ac:dyDescent="0.3">
      <c r="A603" s="21"/>
      <c r="B603" s="63"/>
    </row>
    <row r="604" spans="1:19" x14ac:dyDescent="0.3">
      <c r="A604" s="71"/>
      <c r="B604" s="63"/>
    </row>
    <row r="605" spans="1:19" x14ac:dyDescent="0.3">
      <c r="A605" s="71"/>
      <c r="B605" s="63"/>
    </row>
    <row r="606" spans="1:19" x14ac:dyDescent="0.3">
      <c r="A606" s="71"/>
      <c r="B606" s="63"/>
    </row>
    <row r="607" spans="1:19" x14ac:dyDescent="0.3">
      <c r="A607" s="21"/>
      <c r="B607" s="72"/>
    </row>
    <row r="608" spans="1:19" x14ac:dyDescent="0.3">
      <c r="A608" s="21"/>
      <c r="B608" s="72"/>
    </row>
    <row r="609" spans="1:2" x14ac:dyDescent="0.3">
      <c r="A609" s="21"/>
      <c r="B609" s="72"/>
    </row>
    <row r="610" spans="1:2" x14ac:dyDescent="0.3">
      <c r="A610" s="21"/>
      <c r="B610" s="63"/>
    </row>
    <row r="611" spans="1:2" x14ac:dyDescent="0.3">
      <c r="A611" s="21"/>
      <c r="B611" s="63"/>
    </row>
    <row r="612" spans="1:2" x14ac:dyDescent="0.3">
      <c r="A612" s="21"/>
      <c r="B612" s="63"/>
    </row>
    <row r="613" spans="1:2" x14ac:dyDescent="0.3">
      <c r="A613" s="21"/>
      <c r="B613" s="63"/>
    </row>
    <row r="614" spans="1:2" x14ac:dyDescent="0.3">
      <c r="A614" s="21"/>
      <c r="B614" s="63"/>
    </row>
    <row r="615" spans="1:2" x14ac:dyDescent="0.3">
      <c r="A615" s="71"/>
      <c r="B615" s="63"/>
    </row>
    <row r="616" spans="1:2" x14ac:dyDescent="0.3">
      <c r="A616" s="71"/>
      <c r="B616" s="63"/>
    </row>
    <row r="617" spans="1:2" x14ac:dyDescent="0.3">
      <c r="A617" s="21"/>
      <c r="B617" s="63"/>
    </row>
    <row r="618" spans="1:2" x14ac:dyDescent="0.3">
      <c r="A618" s="21"/>
      <c r="B618" s="72"/>
    </row>
    <row r="619" spans="1:2" x14ac:dyDescent="0.3">
      <c r="A619" s="21"/>
      <c r="B619" s="72"/>
    </row>
    <row r="620" spans="1:2" x14ac:dyDescent="0.3">
      <c r="A620" s="21"/>
      <c r="B620" s="72"/>
    </row>
    <row r="621" spans="1:2" x14ac:dyDescent="0.3">
      <c r="A621" s="21"/>
      <c r="B621" s="72"/>
    </row>
    <row r="622" spans="1:2" x14ac:dyDescent="0.3">
      <c r="A622" s="21"/>
      <c r="B622" s="72"/>
    </row>
    <row r="623" spans="1:2" x14ac:dyDescent="0.3">
      <c r="A623" s="21"/>
      <c r="B623" s="72"/>
    </row>
    <row r="624" spans="1:2" x14ac:dyDescent="0.3">
      <c r="A624" s="21"/>
      <c r="B624" s="72"/>
    </row>
    <row r="625" spans="1:2" x14ac:dyDescent="0.3">
      <c r="A625" s="71"/>
      <c r="B625" s="63"/>
    </row>
    <row r="626" spans="1:2" x14ac:dyDescent="0.3">
      <c r="A626" s="113" t="s">
        <v>63</v>
      </c>
      <c r="B626" s="63"/>
    </row>
    <row r="627" spans="1:2" x14ac:dyDescent="0.3">
      <c r="B627" s="63"/>
    </row>
    <row r="628" spans="1:2" x14ac:dyDescent="0.3">
      <c r="B628" s="63"/>
    </row>
    <row r="629" spans="1:2" x14ac:dyDescent="0.3">
      <c r="B629" s="63"/>
    </row>
    <row r="630" spans="1:2" x14ac:dyDescent="0.3">
      <c r="B630" s="63"/>
    </row>
    <row r="631" spans="1:2" x14ac:dyDescent="0.3">
      <c r="B631" s="63"/>
    </row>
    <row r="632" spans="1:2" x14ac:dyDescent="0.3">
      <c r="B632" s="63"/>
    </row>
    <row r="633" spans="1:2" x14ac:dyDescent="0.3">
      <c r="B633" s="72"/>
    </row>
    <row r="634" spans="1:2" x14ac:dyDescent="0.3">
      <c r="B634" s="72"/>
    </row>
    <row r="635" spans="1:2" x14ac:dyDescent="0.3">
      <c r="B635" s="72"/>
    </row>
    <row r="636" spans="1:2" x14ac:dyDescent="0.3">
      <c r="B636" s="63"/>
    </row>
    <row r="637" spans="1:2" x14ac:dyDescent="0.3">
      <c r="B637" s="63"/>
    </row>
    <row r="638" spans="1:2" x14ac:dyDescent="0.3">
      <c r="B638" s="63"/>
    </row>
    <row r="639" spans="1:2" x14ac:dyDescent="0.3">
      <c r="B639" s="63"/>
    </row>
    <row r="640" spans="1:2" x14ac:dyDescent="0.3">
      <c r="B640" s="63"/>
    </row>
    <row r="641" spans="2:2" x14ac:dyDescent="0.3">
      <c r="B641" s="63"/>
    </row>
    <row r="642" spans="2:2" x14ac:dyDescent="0.3">
      <c r="B642" s="63"/>
    </row>
    <row r="643" spans="2:2" x14ac:dyDescent="0.3">
      <c r="B643" s="63"/>
    </row>
    <row r="644" spans="2:2" x14ac:dyDescent="0.3">
      <c r="B644" s="72"/>
    </row>
    <row r="645" spans="2:2" x14ac:dyDescent="0.3">
      <c r="B645" s="80"/>
    </row>
    <row r="646" spans="2:2" x14ac:dyDescent="0.3">
      <c r="B646" s="80"/>
    </row>
    <row r="647" spans="2:2" x14ac:dyDescent="0.3">
      <c r="B647" s="80"/>
    </row>
    <row r="648" spans="2:2" x14ac:dyDescent="0.3">
      <c r="B648" s="77"/>
    </row>
    <row r="649" spans="2:2" x14ac:dyDescent="0.3">
      <c r="B649" s="77"/>
    </row>
    <row r="650" spans="2:2" x14ac:dyDescent="0.3">
      <c r="B650" s="63"/>
    </row>
    <row r="651" spans="2:2" x14ac:dyDescent="0.3">
      <c r="B651" s="63"/>
    </row>
    <row r="652" spans="2:2" x14ac:dyDescent="0.3">
      <c r="B652" s="63"/>
    </row>
    <row r="653" spans="2:2" x14ac:dyDescent="0.3">
      <c r="B653" s="63"/>
    </row>
    <row r="654" spans="2:2" x14ac:dyDescent="0.3">
      <c r="B654" s="63"/>
    </row>
    <row r="655" spans="2:2" x14ac:dyDescent="0.3">
      <c r="B655" s="63"/>
    </row>
    <row r="656" spans="2:2" x14ac:dyDescent="0.3">
      <c r="B656" s="63"/>
    </row>
    <row r="657" spans="2:2" x14ac:dyDescent="0.3">
      <c r="B657" s="63"/>
    </row>
    <row r="658" spans="2:2" x14ac:dyDescent="0.3">
      <c r="B658" s="72"/>
    </row>
    <row r="659" spans="2:2" x14ac:dyDescent="0.3">
      <c r="B659" s="63"/>
    </row>
    <row r="660" spans="2:2" x14ac:dyDescent="0.3">
      <c r="B660" s="63"/>
    </row>
    <row r="661" spans="2:2" x14ac:dyDescent="0.3">
      <c r="B661" s="63"/>
    </row>
    <row r="662" spans="2:2" x14ac:dyDescent="0.3">
      <c r="B662" s="63"/>
    </row>
    <row r="663" spans="2:2" x14ac:dyDescent="0.3">
      <c r="B663" s="63"/>
    </row>
    <row r="664" spans="2:2" x14ac:dyDescent="0.3">
      <c r="B664" s="63"/>
    </row>
    <row r="665" spans="2:2" x14ac:dyDescent="0.3">
      <c r="B665" s="63"/>
    </row>
    <row r="666" spans="2:2" x14ac:dyDescent="0.3">
      <c r="B666" s="63"/>
    </row>
    <row r="667" spans="2:2" x14ac:dyDescent="0.3">
      <c r="B667" s="72"/>
    </row>
    <row r="668" spans="2:2" x14ac:dyDescent="0.3">
      <c r="B668" s="72"/>
    </row>
    <row r="669" spans="2:2" x14ac:dyDescent="0.3">
      <c r="B669" s="63"/>
    </row>
    <row r="670" spans="2:2" x14ac:dyDescent="0.3">
      <c r="B670" s="63"/>
    </row>
    <row r="671" spans="2:2" x14ac:dyDescent="0.3">
      <c r="B671" s="63"/>
    </row>
    <row r="672" spans="2:2" x14ac:dyDescent="0.3">
      <c r="B672" s="63"/>
    </row>
    <row r="673" spans="2:2" x14ac:dyDescent="0.3">
      <c r="B673" s="63"/>
    </row>
    <row r="674" spans="2:2" x14ac:dyDescent="0.3">
      <c r="B674" s="63"/>
    </row>
    <row r="675" spans="2:2" x14ac:dyDescent="0.3">
      <c r="B675" s="63"/>
    </row>
    <row r="676" spans="2:2" x14ac:dyDescent="0.3">
      <c r="B676" s="63"/>
    </row>
    <row r="677" spans="2:2" x14ac:dyDescent="0.3">
      <c r="B677" s="72"/>
    </row>
    <row r="678" spans="2:2" x14ac:dyDescent="0.3">
      <c r="B678" s="63"/>
    </row>
    <row r="679" spans="2:2" x14ac:dyDescent="0.3">
      <c r="B679" s="63"/>
    </row>
    <row r="680" spans="2:2" x14ac:dyDescent="0.3">
      <c r="B680" s="63"/>
    </row>
    <row r="681" spans="2:2" x14ac:dyDescent="0.3">
      <c r="B681" s="63"/>
    </row>
    <row r="682" spans="2:2" x14ac:dyDescent="0.3">
      <c r="B682" s="63"/>
    </row>
    <row r="683" spans="2:2" x14ac:dyDescent="0.3">
      <c r="B683" s="63"/>
    </row>
    <row r="684" spans="2:2" x14ac:dyDescent="0.3">
      <c r="B684" s="63"/>
    </row>
    <row r="685" spans="2:2" x14ac:dyDescent="0.3">
      <c r="B685" s="63"/>
    </row>
    <row r="686" spans="2:2" x14ac:dyDescent="0.3">
      <c r="B686" s="72"/>
    </row>
    <row r="687" spans="2:2" x14ac:dyDescent="0.3">
      <c r="B687" s="72"/>
    </row>
    <row r="688" spans="2:2" x14ac:dyDescent="0.3">
      <c r="B688" s="72"/>
    </row>
    <row r="689" spans="2:2" x14ac:dyDescent="0.3">
      <c r="B689" s="63"/>
    </row>
    <row r="690" spans="2:2" x14ac:dyDescent="0.3">
      <c r="B690" s="63"/>
    </row>
    <row r="691" spans="2:2" x14ac:dyDescent="0.3">
      <c r="B691" s="63"/>
    </row>
    <row r="692" spans="2:2" x14ac:dyDescent="0.3">
      <c r="B692" s="63"/>
    </row>
    <row r="693" spans="2:2" x14ac:dyDescent="0.3">
      <c r="B693" s="63"/>
    </row>
    <row r="694" spans="2:2" x14ac:dyDescent="0.3">
      <c r="B694" s="63"/>
    </row>
    <row r="695" spans="2:2" x14ac:dyDescent="0.3">
      <c r="B695" s="63"/>
    </row>
    <row r="696" spans="2:2" x14ac:dyDescent="0.3">
      <c r="B696" s="63"/>
    </row>
    <row r="697" spans="2:2" x14ac:dyDescent="0.3">
      <c r="B697" s="72"/>
    </row>
    <row r="698" spans="2:2" x14ac:dyDescent="0.3">
      <c r="B698" s="72"/>
    </row>
    <row r="699" spans="2:2" x14ac:dyDescent="0.3">
      <c r="B699" s="63"/>
    </row>
    <row r="700" spans="2:2" x14ac:dyDescent="0.3">
      <c r="B700" s="63"/>
    </row>
    <row r="701" spans="2:2" x14ac:dyDescent="0.3">
      <c r="B701" s="63"/>
    </row>
    <row r="702" spans="2:2" x14ac:dyDescent="0.3">
      <c r="B702" s="63"/>
    </row>
    <row r="703" spans="2:2" x14ac:dyDescent="0.3">
      <c r="B703" s="63"/>
    </row>
    <row r="704" spans="2:2" x14ac:dyDescent="0.3">
      <c r="B704" s="63"/>
    </row>
    <row r="705" spans="2:2" x14ac:dyDescent="0.3">
      <c r="B705" s="63"/>
    </row>
    <row r="706" spans="2:2" x14ac:dyDescent="0.3">
      <c r="B706" s="63"/>
    </row>
    <row r="707" spans="2:2" x14ac:dyDescent="0.3">
      <c r="B707" s="72"/>
    </row>
    <row r="708" spans="2:2" x14ac:dyDescent="0.3">
      <c r="B708" s="72"/>
    </row>
    <row r="709" spans="2:2" x14ac:dyDescent="0.3">
      <c r="B709" s="72"/>
    </row>
    <row r="710" spans="2:2" x14ac:dyDescent="0.3">
      <c r="B710" s="72"/>
    </row>
    <row r="711" spans="2:2" x14ac:dyDescent="0.3">
      <c r="B711" s="63"/>
    </row>
    <row r="712" spans="2:2" x14ac:dyDescent="0.3">
      <c r="B712" s="63"/>
    </row>
    <row r="713" spans="2:2" x14ac:dyDescent="0.3">
      <c r="B713" s="63"/>
    </row>
    <row r="714" spans="2:2" x14ac:dyDescent="0.3">
      <c r="B714" s="63"/>
    </row>
    <row r="715" spans="2:2" x14ac:dyDescent="0.3">
      <c r="B715" s="63"/>
    </row>
    <row r="716" spans="2:2" x14ac:dyDescent="0.3">
      <c r="B716" s="63"/>
    </row>
    <row r="717" spans="2:2" x14ac:dyDescent="0.3">
      <c r="B717" s="63"/>
    </row>
    <row r="718" spans="2:2" x14ac:dyDescent="0.3">
      <c r="B718" s="63"/>
    </row>
    <row r="719" spans="2:2" x14ac:dyDescent="0.3">
      <c r="B719" s="72"/>
    </row>
    <row r="720" spans="2:2" x14ac:dyDescent="0.3">
      <c r="B720" s="72"/>
    </row>
    <row r="721" spans="2:2" x14ac:dyDescent="0.3">
      <c r="B721" s="63"/>
    </row>
    <row r="722" spans="2:2" x14ac:dyDescent="0.3">
      <c r="B722" s="63"/>
    </row>
    <row r="723" spans="2:2" x14ac:dyDescent="0.3">
      <c r="B723" s="63"/>
    </row>
    <row r="724" spans="2:2" x14ac:dyDescent="0.3">
      <c r="B724" s="63"/>
    </row>
    <row r="725" spans="2:2" x14ac:dyDescent="0.3">
      <c r="B725" s="63"/>
    </row>
    <row r="726" spans="2:2" x14ac:dyDescent="0.3">
      <c r="B726" s="63"/>
    </row>
    <row r="727" spans="2:2" x14ac:dyDescent="0.3">
      <c r="B727" s="63"/>
    </row>
    <row r="728" spans="2:2" x14ac:dyDescent="0.3">
      <c r="B728" s="63"/>
    </row>
    <row r="729" spans="2:2" x14ac:dyDescent="0.3">
      <c r="B729" s="72"/>
    </row>
    <row r="730" spans="2:2" x14ac:dyDescent="0.3">
      <c r="B730" s="72"/>
    </row>
    <row r="731" spans="2:2" x14ac:dyDescent="0.3">
      <c r="B731" s="72"/>
    </row>
    <row r="732" spans="2:2" x14ac:dyDescent="0.3">
      <c r="B732" s="72"/>
    </row>
    <row r="733" spans="2:2" x14ac:dyDescent="0.3">
      <c r="B733" s="72"/>
    </row>
    <row r="734" spans="2:2" x14ac:dyDescent="0.3">
      <c r="B734" s="72"/>
    </row>
    <row r="735" spans="2:2" x14ac:dyDescent="0.3">
      <c r="B735" s="72"/>
    </row>
    <row r="736" spans="2:2" x14ac:dyDescent="0.3">
      <c r="B736" s="63"/>
    </row>
    <row r="737" spans="2:2" x14ac:dyDescent="0.3">
      <c r="B737" s="63"/>
    </row>
    <row r="738" spans="2:2" x14ac:dyDescent="0.3">
      <c r="B738" s="63"/>
    </row>
    <row r="739" spans="2:2" x14ac:dyDescent="0.3">
      <c r="B739" s="63"/>
    </row>
    <row r="740" spans="2:2" x14ac:dyDescent="0.3">
      <c r="B740" s="63"/>
    </row>
    <row r="741" spans="2:2" x14ac:dyDescent="0.3">
      <c r="B741" s="63"/>
    </row>
    <row r="742" spans="2:2" x14ac:dyDescent="0.3">
      <c r="B742" s="63"/>
    </row>
    <row r="743" spans="2:2" x14ac:dyDescent="0.3">
      <c r="B743" s="63"/>
    </row>
    <row r="744" spans="2:2" x14ac:dyDescent="0.3">
      <c r="B744" s="72"/>
    </row>
    <row r="745" spans="2:2" x14ac:dyDescent="0.3">
      <c r="B745" s="63"/>
    </row>
    <row r="746" spans="2:2" x14ac:dyDescent="0.3">
      <c r="B746" s="63"/>
    </row>
    <row r="747" spans="2:2" x14ac:dyDescent="0.3">
      <c r="B747" s="63"/>
    </row>
    <row r="748" spans="2:2" x14ac:dyDescent="0.3">
      <c r="B748" s="63"/>
    </row>
    <row r="749" spans="2:2" x14ac:dyDescent="0.3">
      <c r="B749" s="63"/>
    </row>
    <row r="750" spans="2:2" x14ac:dyDescent="0.3">
      <c r="B750" s="63"/>
    </row>
    <row r="751" spans="2:2" x14ac:dyDescent="0.3">
      <c r="B751" s="63"/>
    </row>
    <row r="752" spans="2:2" x14ac:dyDescent="0.3">
      <c r="B752" s="63"/>
    </row>
    <row r="753" spans="2:2" x14ac:dyDescent="0.3">
      <c r="B753" s="72"/>
    </row>
    <row r="754" spans="2:2" x14ac:dyDescent="0.3">
      <c r="B754" s="72"/>
    </row>
    <row r="755" spans="2:2" x14ac:dyDescent="0.3">
      <c r="B755" s="63"/>
    </row>
    <row r="756" spans="2:2" x14ac:dyDescent="0.3">
      <c r="B756" s="63"/>
    </row>
    <row r="757" spans="2:2" x14ac:dyDescent="0.3">
      <c r="B757" s="63"/>
    </row>
    <row r="758" spans="2:2" x14ac:dyDescent="0.3">
      <c r="B758" s="63"/>
    </row>
    <row r="759" spans="2:2" x14ac:dyDescent="0.3">
      <c r="B759" s="63"/>
    </row>
    <row r="760" spans="2:2" x14ac:dyDescent="0.3">
      <c r="B760" s="63"/>
    </row>
    <row r="761" spans="2:2" x14ac:dyDescent="0.3">
      <c r="B761" s="63"/>
    </row>
    <row r="762" spans="2:2" x14ac:dyDescent="0.3">
      <c r="B762" s="63"/>
    </row>
    <row r="763" spans="2:2" x14ac:dyDescent="0.3">
      <c r="B763" s="72"/>
    </row>
    <row r="764" spans="2:2" x14ac:dyDescent="0.3">
      <c r="B764" s="72"/>
    </row>
    <row r="765" spans="2:2" x14ac:dyDescent="0.3">
      <c r="B765" s="72"/>
    </row>
    <row r="766" spans="2:2" x14ac:dyDescent="0.3">
      <c r="B766" s="63"/>
    </row>
    <row r="767" spans="2:2" x14ac:dyDescent="0.3">
      <c r="B767" s="63"/>
    </row>
    <row r="768" spans="2:2" x14ac:dyDescent="0.3">
      <c r="B768" s="63"/>
    </row>
    <row r="769" spans="2:2" x14ac:dyDescent="0.3">
      <c r="B769" s="63"/>
    </row>
    <row r="770" spans="2:2" x14ac:dyDescent="0.3">
      <c r="B770" s="63"/>
    </row>
    <row r="771" spans="2:2" x14ac:dyDescent="0.3">
      <c r="B771" s="63"/>
    </row>
    <row r="772" spans="2:2" x14ac:dyDescent="0.3">
      <c r="B772" s="63"/>
    </row>
    <row r="773" spans="2:2" x14ac:dyDescent="0.3">
      <c r="B773" s="63"/>
    </row>
    <row r="774" spans="2:2" x14ac:dyDescent="0.3">
      <c r="B774" s="72"/>
    </row>
    <row r="775" spans="2:2" x14ac:dyDescent="0.3">
      <c r="B775" s="72"/>
    </row>
    <row r="776" spans="2:2" x14ac:dyDescent="0.3">
      <c r="B776" s="72"/>
    </row>
    <row r="777" spans="2:2" x14ac:dyDescent="0.3">
      <c r="B777" s="72"/>
    </row>
    <row r="778" spans="2:2" x14ac:dyDescent="0.3">
      <c r="B778" s="63"/>
    </row>
    <row r="779" spans="2:2" x14ac:dyDescent="0.3">
      <c r="B779" s="63"/>
    </row>
    <row r="780" spans="2:2" x14ac:dyDescent="0.3">
      <c r="B780" s="63"/>
    </row>
    <row r="781" spans="2:2" x14ac:dyDescent="0.3">
      <c r="B781" s="63"/>
    </row>
    <row r="782" spans="2:2" x14ac:dyDescent="0.3">
      <c r="B782" s="63"/>
    </row>
    <row r="783" spans="2:2" x14ac:dyDescent="0.3">
      <c r="B783" s="63"/>
    </row>
    <row r="784" spans="2:2" x14ac:dyDescent="0.3">
      <c r="B784" s="63"/>
    </row>
    <row r="785" spans="2:2" x14ac:dyDescent="0.3">
      <c r="B785" s="63"/>
    </row>
    <row r="786" spans="2:2" x14ac:dyDescent="0.3">
      <c r="B786" s="72"/>
    </row>
    <row r="787" spans="2:2" x14ac:dyDescent="0.3">
      <c r="B787" s="72"/>
    </row>
    <row r="788" spans="2:2" x14ac:dyDescent="0.3">
      <c r="B788" s="63"/>
    </row>
    <row r="789" spans="2:2" x14ac:dyDescent="0.3">
      <c r="B789" s="63"/>
    </row>
    <row r="790" spans="2:2" x14ac:dyDescent="0.3">
      <c r="B790" s="63"/>
    </row>
    <row r="791" spans="2:2" x14ac:dyDescent="0.3">
      <c r="B791" s="63"/>
    </row>
    <row r="792" spans="2:2" x14ac:dyDescent="0.3">
      <c r="B792" s="63"/>
    </row>
    <row r="793" spans="2:2" x14ac:dyDescent="0.3">
      <c r="B793" s="63"/>
    </row>
    <row r="794" spans="2:2" x14ac:dyDescent="0.3">
      <c r="B794" s="63"/>
    </row>
    <row r="795" spans="2:2" x14ac:dyDescent="0.3">
      <c r="B795" s="63"/>
    </row>
    <row r="796" spans="2:2" x14ac:dyDescent="0.3">
      <c r="B796" s="72"/>
    </row>
    <row r="797" spans="2:2" x14ac:dyDescent="0.3">
      <c r="B797" s="72"/>
    </row>
    <row r="798" spans="2:2" x14ac:dyDescent="0.3">
      <c r="B798" s="63"/>
    </row>
    <row r="799" spans="2:2" x14ac:dyDescent="0.3">
      <c r="B799" s="63"/>
    </row>
    <row r="800" spans="2:2" x14ac:dyDescent="0.3">
      <c r="B800" s="63"/>
    </row>
    <row r="801" spans="2:2" x14ac:dyDescent="0.3">
      <c r="B801" s="63"/>
    </row>
    <row r="802" spans="2:2" x14ac:dyDescent="0.3">
      <c r="B802" s="63"/>
    </row>
    <row r="803" spans="2:2" x14ac:dyDescent="0.3">
      <c r="B803" s="63"/>
    </row>
    <row r="804" spans="2:2" x14ac:dyDescent="0.3">
      <c r="B804" s="63"/>
    </row>
    <row r="805" spans="2:2" x14ac:dyDescent="0.3">
      <c r="B805" s="63"/>
    </row>
    <row r="806" spans="2:2" x14ac:dyDescent="0.3">
      <c r="B806" s="72"/>
    </row>
    <row r="807" spans="2:2" x14ac:dyDescent="0.3">
      <c r="B807" s="72"/>
    </row>
    <row r="808" spans="2:2" x14ac:dyDescent="0.3">
      <c r="B808" s="72"/>
    </row>
    <row r="809" spans="2:2" x14ac:dyDescent="0.3">
      <c r="B809" s="72"/>
    </row>
    <row r="810" spans="2:2" x14ac:dyDescent="0.3">
      <c r="B810" s="72"/>
    </row>
    <row r="811" spans="2:2" x14ac:dyDescent="0.3">
      <c r="B811" s="72"/>
    </row>
    <row r="812" spans="2:2" x14ac:dyDescent="0.3">
      <c r="B812" s="63"/>
    </row>
    <row r="813" spans="2:2" x14ac:dyDescent="0.3">
      <c r="B813" s="63"/>
    </row>
    <row r="814" spans="2:2" x14ac:dyDescent="0.3">
      <c r="B814" s="63"/>
    </row>
    <row r="815" spans="2:2" x14ac:dyDescent="0.3">
      <c r="B815" s="63"/>
    </row>
    <row r="816" spans="2:2" x14ac:dyDescent="0.3">
      <c r="B816" s="63"/>
    </row>
    <row r="817" spans="2:2" x14ac:dyDescent="0.3">
      <c r="B817" s="63"/>
    </row>
    <row r="818" spans="2:2" x14ac:dyDescent="0.3">
      <c r="B818" s="63"/>
    </row>
    <row r="819" spans="2:2" x14ac:dyDescent="0.3">
      <c r="B819" s="63"/>
    </row>
    <row r="820" spans="2:2" x14ac:dyDescent="0.3">
      <c r="B820" s="72"/>
    </row>
    <row r="821" spans="2:2" x14ac:dyDescent="0.3">
      <c r="B821" s="72"/>
    </row>
    <row r="822" spans="2:2" x14ac:dyDescent="0.3">
      <c r="B822" s="63"/>
    </row>
    <row r="823" spans="2:2" x14ac:dyDescent="0.3">
      <c r="B823" s="63"/>
    </row>
    <row r="824" spans="2:2" x14ac:dyDescent="0.3">
      <c r="B824" s="63"/>
    </row>
    <row r="825" spans="2:2" x14ac:dyDescent="0.3">
      <c r="B825" s="63"/>
    </row>
    <row r="826" spans="2:2" x14ac:dyDescent="0.3">
      <c r="B826" s="63"/>
    </row>
    <row r="827" spans="2:2" x14ac:dyDescent="0.3">
      <c r="B827" s="63"/>
    </row>
    <row r="828" spans="2:2" x14ac:dyDescent="0.3">
      <c r="B828" s="63"/>
    </row>
    <row r="829" spans="2:2" x14ac:dyDescent="0.3">
      <c r="B829" s="63"/>
    </row>
    <row r="830" spans="2:2" x14ac:dyDescent="0.3">
      <c r="B830" s="72"/>
    </row>
    <row r="831" spans="2:2" x14ac:dyDescent="0.3">
      <c r="B831" s="72"/>
    </row>
    <row r="832" spans="2:2" x14ac:dyDescent="0.3">
      <c r="B832" s="72"/>
    </row>
    <row r="833" spans="2:2" x14ac:dyDescent="0.3">
      <c r="B833" s="72"/>
    </row>
    <row r="834" spans="2:2" x14ac:dyDescent="0.3">
      <c r="B834" s="72"/>
    </row>
    <row r="835" spans="2:2" x14ac:dyDescent="0.3">
      <c r="B835" s="63"/>
    </row>
    <row r="836" spans="2:2" x14ac:dyDescent="0.3">
      <c r="B836" s="63"/>
    </row>
    <row r="837" spans="2:2" x14ac:dyDescent="0.3">
      <c r="B837" s="63"/>
    </row>
    <row r="838" spans="2:2" x14ac:dyDescent="0.3">
      <c r="B838" s="63"/>
    </row>
    <row r="839" spans="2:2" x14ac:dyDescent="0.3">
      <c r="B839" s="63"/>
    </row>
    <row r="840" spans="2:2" x14ac:dyDescent="0.3">
      <c r="B840" s="63"/>
    </row>
    <row r="841" spans="2:2" x14ac:dyDescent="0.3">
      <c r="B841" s="63"/>
    </row>
    <row r="842" spans="2:2" x14ac:dyDescent="0.3">
      <c r="B842" s="63"/>
    </row>
    <row r="843" spans="2:2" x14ac:dyDescent="0.3">
      <c r="B843" s="72"/>
    </row>
    <row r="844" spans="2:2" x14ac:dyDescent="0.3">
      <c r="B844" s="72"/>
    </row>
    <row r="845" spans="2:2" x14ac:dyDescent="0.3">
      <c r="B845" s="63"/>
    </row>
    <row r="846" spans="2:2" x14ac:dyDescent="0.3">
      <c r="B846" s="63"/>
    </row>
    <row r="847" spans="2:2" x14ac:dyDescent="0.3">
      <c r="B847" s="63"/>
    </row>
    <row r="848" spans="2:2" x14ac:dyDescent="0.3">
      <c r="B848" s="63"/>
    </row>
    <row r="849" spans="2:2" x14ac:dyDescent="0.3">
      <c r="B849" s="63"/>
    </row>
    <row r="850" spans="2:2" x14ac:dyDescent="0.3">
      <c r="B850" s="63"/>
    </row>
    <row r="851" spans="2:2" x14ac:dyDescent="0.3">
      <c r="B851" s="63"/>
    </row>
    <row r="852" spans="2:2" x14ac:dyDescent="0.3">
      <c r="B852" s="63"/>
    </row>
    <row r="853" spans="2:2" x14ac:dyDescent="0.3">
      <c r="B853" s="72"/>
    </row>
    <row r="854" spans="2:2" x14ac:dyDescent="0.3">
      <c r="B854" s="72"/>
    </row>
    <row r="855" spans="2:2" x14ac:dyDescent="0.3">
      <c r="B855" s="72"/>
    </row>
    <row r="856" spans="2:2" x14ac:dyDescent="0.3">
      <c r="B856" s="72"/>
    </row>
    <row r="857" spans="2:2" x14ac:dyDescent="0.3">
      <c r="B857" s="63"/>
    </row>
    <row r="858" spans="2:2" x14ac:dyDescent="0.3">
      <c r="B858" s="63"/>
    </row>
    <row r="859" spans="2:2" x14ac:dyDescent="0.3">
      <c r="B859" s="63"/>
    </row>
    <row r="860" spans="2:2" x14ac:dyDescent="0.3">
      <c r="B860" s="63"/>
    </row>
    <row r="861" spans="2:2" x14ac:dyDescent="0.3">
      <c r="B861" s="63"/>
    </row>
    <row r="862" spans="2:2" x14ac:dyDescent="0.3">
      <c r="B862" s="63"/>
    </row>
    <row r="863" spans="2:2" x14ac:dyDescent="0.3">
      <c r="B863" s="63"/>
    </row>
    <row r="864" spans="2:2" x14ac:dyDescent="0.3">
      <c r="B864" s="63"/>
    </row>
    <row r="865" spans="2:2" x14ac:dyDescent="0.3">
      <c r="B865" s="72"/>
    </row>
    <row r="866" spans="2:2" x14ac:dyDescent="0.3">
      <c r="B866" s="63"/>
    </row>
    <row r="867" spans="2:2" x14ac:dyDescent="0.3">
      <c r="B867" s="63"/>
    </row>
    <row r="868" spans="2:2" x14ac:dyDescent="0.3">
      <c r="B868" s="63"/>
    </row>
    <row r="869" spans="2:2" x14ac:dyDescent="0.3">
      <c r="B869" s="63"/>
    </row>
    <row r="870" spans="2:2" x14ac:dyDescent="0.3">
      <c r="B870" s="63"/>
    </row>
    <row r="871" spans="2:2" x14ac:dyDescent="0.3">
      <c r="B871" s="63"/>
    </row>
    <row r="872" spans="2:2" x14ac:dyDescent="0.3">
      <c r="B872" s="63"/>
    </row>
    <row r="873" spans="2:2" x14ac:dyDescent="0.3">
      <c r="B873" s="63"/>
    </row>
    <row r="874" spans="2:2" x14ac:dyDescent="0.3">
      <c r="B874" s="72"/>
    </row>
    <row r="875" spans="2:2" x14ac:dyDescent="0.3">
      <c r="B875" s="72"/>
    </row>
    <row r="876" spans="2:2" x14ac:dyDescent="0.3">
      <c r="B876" s="72"/>
    </row>
    <row r="877" spans="2:2" x14ac:dyDescent="0.3">
      <c r="B877" s="72"/>
    </row>
    <row r="878" spans="2:2" x14ac:dyDescent="0.3">
      <c r="B878" s="63"/>
    </row>
    <row r="879" spans="2:2" x14ac:dyDescent="0.3">
      <c r="B879" s="63"/>
    </row>
    <row r="880" spans="2:2" x14ac:dyDescent="0.3">
      <c r="B880" s="63"/>
    </row>
    <row r="881" spans="2:2" x14ac:dyDescent="0.3">
      <c r="B881" s="63"/>
    </row>
    <row r="882" spans="2:2" x14ac:dyDescent="0.3">
      <c r="B882" s="63"/>
    </row>
    <row r="883" spans="2:2" x14ac:dyDescent="0.3">
      <c r="B883" s="63"/>
    </row>
    <row r="884" spans="2:2" x14ac:dyDescent="0.3">
      <c r="B884" s="63"/>
    </row>
    <row r="885" spans="2:2" x14ac:dyDescent="0.3">
      <c r="B885" s="63"/>
    </row>
    <row r="886" spans="2:2" x14ac:dyDescent="0.3">
      <c r="B886" s="83"/>
    </row>
    <row r="887" spans="2:2" x14ac:dyDescent="0.3">
      <c r="B887" s="83"/>
    </row>
    <row r="888" spans="2:2" x14ac:dyDescent="0.3">
      <c r="B888" s="83"/>
    </row>
    <row r="889" spans="2:2" x14ac:dyDescent="0.3">
      <c r="B889" s="72"/>
    </row>
    <row r="890" spans="2:2" x14ac:dyDescent="0.3">
      <c r="B890" s="72"/>
    </row>
    <row r="891" spans="2:2" x14ac:dyDescent="0.3">
      <c r="B891" s="72"/>
    </row>
    <row r="892" spans="2:2" x14ac:dyDescent="0.3">
      <c r="B892" s="72"/>
    </row>
    <row r="893" spans="2:2" x14ac:dyDescent="0.3">
      <c r="B893" s="72"/>
    </row>
    <row r="894" spans="2:2" x14ac:dyDescent="0.3">
      <c r="B894" s="63"/>
    </row>
    <row r="895" spans="2:2" x14ac:dyDescent="0.3">
      <c r="B895" s="63"/>
    </row>
    <row r="896" spans="2:2" x14ac:dyDescent="0.3">
      <c r="B896" s="63"/>
    </row>
    <row r="897" spans="2:2" x14ac:dyDescent="0.3">
      <c r="B897" s="63"/>
    </row>
    <row r="898" spans="2:2" x14ac:dyDescent="0.3">
      <c r="B898" s="63"/>
    </row>
    <row r="899" spans="2:2" x14ac:dyDescent="0.3">
      <c r="B899" s="63"/>
    </row>
    <row r="900" spans="2:2" x14ac:dyDescent="0.3">
      <c r="B900" s="63"/>
    </row>
    <row r="901" spans="2:2" x14ac:dyDescent="0.3">
      <c r="B901" s="63"/>
    </row>
    <row r="902" spans="2:2" x14ac:dyDescent="0.3">
      <c r="B902" s="72"/>
    </row>
    <row r="903" spans="2:2" x14ac:dyDescent="0.3">
      <c r="B903" s="72"/>
    </row>
    <row r="904" spans="2:2" x14ac:dyDescent="0.3">
      <c r="B904" s="72"/>
    </row>
    <row r="905" spans="2:2" x14ac:dyDescent="0.3">
      <c r="B905" s="63"/>
    </row>
    <row r="906" spans="2:2" x14ac:dyDescent="0.3">
      <c r="B906" s="63"/>
    </row>
    <row r="907" spans="2:2" x14ac:dyDescent="0.3">
      <c r="B907" s="63"/>
    </row>
    <row r="908" spans="2:2" x14ac:dyDescent="0.3">
      <c r="B908" s="63"/>
    </row>
    <row r="909" spans="2:2" x14ac:dyDescent="0.3">
      <c r="B909" s="63"/>
    </row>
    <row r="910" spans="2:2" x14ac:dyDescent="0.3">
      <c r="B910" s="63"/>
    </row>
    <row r="911" spans="2:2" x14ac:dyDescent="0.3">
      <c r="B911" s="63"/>
    </row>
    <row r="912" spans="2:2" x14ac:dyDescent="0.3">
      <c r="B912" s="63"/>
    </row>
    <row r="913" spans="2:2" x14ac:dyDescent="0.3">
      <c r="B913" s="72"/>
    </row>
    <row r="914" spans="2:2" x14ac:dyDescent="0.3">
      <c r="B914" s="72"/>
    </row>
    <row r="915" spans="2:2" x14ac:dyDescent="0.3">
      <c r="B915" s="72"/>
    </row>
    <row r="916" spans="2:2" x14ac:dyDescent="0.3">
      <c r="B916" s="72"/>
    </row>
    <row r="917" spans="2:2" x14ac:dyDescent="0.3">
      <c r="B917" s="72"/>
    </row>
    <row r="918" spans="2:2" x14ac:dyDescent="0.3">
      <c r="B918" s="63"/>
    </row>
    <row r="919" spans="2:2" x14ac:dyDescent="0.3">
      <c r="B919" s="63"/>
    </row>
    <row r="920" spans="2:2" x14ac:dyDescent="0.3">
      <c r="B920" s="63"/>
    </row>
    <row r="921" spans="2:2" x14ac:dyDescent="0.3">
      <c r="B921" s="63"/>
    </row>
    <row r="922" spans="2:2" x14ac:dyDescent="0.3">
      <c r="B922" s="63"/>
    </row>
    <row r="923" spans="2:2" x14ac:dyDescent="0.3">
      <c r="B923" s="63"/>
    </row>
    <row r="924" spans="2:2" x14ac:dyDescent="0.3">
      <c r="B924" s="63"/>
    </row>
    <row r="925" spans="2:2" x14ac:dyDescent="0.3">
      <c r="B925" s="63"/>
    </row>
    <row r="926" spans="2:2" x14ac:dyDescent="0.3">
      <c r="B926" s="72"/>
    </row>
    <row r="927" spans="2:2" x14ac:dyDescent="0.3">
      <c r="B927" s="72"/>
    </row>
    <row r="928" spans="2:2" x14ac:dyDescent="0.3">
      <c r="B928" s="72"/>
    </row>
    <row r="929" spans="2:2" x14ac:dyDescent="0.3">
      <c r="B929" s="63"/>
    </row>
    <row r="930" spans="2:2" x14ac:dyDescent="0.3">
      <c r="B930" s="63"/>
    </row>
    <row r="931" spans="2:2" x14ac:dyDescent="0.3">
      <c r="B931" s="63"/>
    </row>
    <row r="932" spans="2:2" x14ac:dyDescent="0.3">
      <c r="B932" s="63"/>
    </row>
    <row r="933" spans="2:2" x14ac:dyDescent="0.3">
      <c r="B933" s="63"/>
    </row>
    <row r="934" spans="2:2" x14ac:dyDescent="0.3">
      <c r="B934" s="63"/>
    </row>
    <row r="935" spans="2:2" x14ac:dyDescent="0.3">
      <c r="B935" s="63"/>
    </row>
    <row r="936" spans="2:2" x14ac:dyDescent="0.3">
      <c r="B936" s="63"/>
    </row>
    <row r="937" spans="2:2" x14ac:dyDescent="0.3">
      <c r="B937" s="72"/>
    </row>
    <row r="938" spans="2:2" x14ac:dyDescent="0.3">
      <c r="B938" s="72"/>
    </row>
    <row r="939" spans="2:2" x14ac:dyDescent="0.3">
      <c r="B939" s="63"/>
    </row>
    <row r="940" spans="2:2" x14ac:dyDescent="0.3">
      <c r="B940" s="63"/>
    </row>
    <row r="941" spans="2:2" x14ac:dyDescent="0.3">
      <c r="B941" s="63"/>
    </row>
    <row r="942" spans="2:2" x14ac:dyDescent="0.3">
      <c r="B942" s="63"/>
    </row>
    <row r="943" spans="2:2" x14ac:dyDescent="0.3">
      <c r="B943" s="63"/>
    </row>
    <row r="944" spans="2:2" x14ac:dyDescent="0.3">
      <c r="B944" s="63"/>
    </row>
    <row r="945" spans="2:2" x14ac:dyDescent="0.3">
      <c r="B945" s="63"/>
    </row>
    <row r="946" spans="2:2" x14ac:dyDescent="0.3">
      <c r="B946" s="63"/>
    </row>
    <row r="947" spans="2:2" x14ac:dyDescent="0.3">
      <c r="B947" s="72"/>
    </row>
    <row r="948" spans="2:2" x14ac:dyDescent="0.3">
      <c r="B948" s="114"/>
    </row>
    <row r="949" spans="2:2" x14ac:dyDescent="0.3">
      <c r="B949" s="115"/>
    </row>
    <row r="950" spans="2:2" x14ac:dyDescent="0.3">
      <c r="B950" s="27"/>
    </row>
    <row r="951" spans="2:2" x14ac:dyDescent="0.3">
      <c r="B951" s="27"/>
    </row>
  </sheetData>
  <mergeCells count="13">
    <mergeCell ref="G6:L6"/>
    <mergeCell ref="B1:S1"/>
    <mergeCell ref="C5:D6"/>
    <mergeCell ref="G5:R5"/>
    <mergeCell ref="M6:R6"/>
    <mergeCell ref="A2:S2"/>
    <mergeCell ref="B3:S3"/>
    <mergeCell ref="G7:H7"/>
    <mergeCell ref="I7:J7"/>
    <mergeCell ref="K7:L7"/>
    <mergeCell ref="M7:N7"/>
    <mergeCell ref="O7:P7"/>
    <mergeCell ref="Q7:R7"/>
  </mergeCells>
  <pageMargins left="3.937007874015748E-2" right="3.937007874015748E-2" top="0.43307086614173229" bottom="0.23622047244094491" header="0.27559055118110237" footer="0.23622047244094491"/>
  <pageSetup paperSize="9" scale="95" orientation="landscape" blackAndWhite="1" horizontalDpi="1200" verticalDpi="120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2.1 แผนเงินกรมปี 67 </vt:lpstr>
      <vt:lpstr>แผนงาน-เงิน</vt:lpstr>
      <vt:lpstr>'2.1 แผนเงินกรมปี 67 '!Print_Area</vt:lpstr>
      <vt:lpstr>'แผนงาน-เงิน'!Print_Area</vt:lpstr>
      <vt:lpstr>'2.1 แผนเงินกรมปี 67 '!Print_Titles</vt:lpstr>
      <vt:lpstr>'แผนงาน-เงิน'!Print_Titles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somyos</dc:creator>
  <cp:lastModifiedBy>Admin</cp:lastModifiedBy>
  <cp:lastPrinted>2023-11-03T05:06:19Z</cp:lastPrinted>
  <dcterms:created xsi:type="dcterms:W3CDTF">2020-11-13T08:17:29Z</dcterms:created>
  <dcterms:modified xsi:type="dcterms:W3CDTF">2023-11-03T05:08:42Z</dcterms:modified>
</cp:coreProperties>
</file>